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0" windowWidth="14955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<sst xmlns="http://schemas.openxmlformats.org/spreadsheetml/2006/main" count="179" uniqueCount="105">
  <si>
    <t>Итоговые результаты "ДЕДЫ"</t>
  </si>
  <si>
    <t>N</t>
  </si>
  <si>
    <t>Экипаж</t>
  </si>
  <si>
    <t>Болид</t>
  </si>
  <si>
    <t>Старт</t>
  </si>
  <si>
    <t>КП-нунах</t>
  </si>
  <si>
    <t>КП-2</t>
  </si>
  <si>
    <t>КП-4</t>
  </si>
  <si>
    <t>КП-пох</t>
  </si>
  <si>
    <t>КП-них</t>
  </si>
  <si>
    <t>КП Брод</t>
  </si>
  <si>
    <t>Свет</t>
  </si>
  <si>
    <t>Финиш</t>
  </si>
  <si>
    <t>Время</t>
  </si>
  <si>
    <t>Штраф</t>
  </si>
  <si>
    <t>Итог</t>
  </si>
  <si>
    <t>Место</t>
  </si>
  <si>
    <t>Очки</t>
  </si>
  <si>
    <t>Романов Олег, Моисеева Наталья</t>
  </si>
  <si>
    <t>Гелендваген</t>
  </si>
  <si>
    <t>Бекнев Антон, Аронов Аркадий</t>
  </si>
  <si>
    <t>Рэндж</t>
  </si>
  <si>
    <t>Зотов Александр, Тульев Илья</t>
  </si>
  <si>
    <t>УАЗ</t>
  </si>
  <si>
    <t>Мартьянова Инна, Мартьянов Константин</t>
  </si>
  <si>
    <t>Васин Игорь, Кононов Максим</t>
  </si>
  <si>
    <t>Рэнглер</t>
  </si>
  <si>
    <t>Казаков Михаил, Дроздов Дмитрий</t>
  </si>
  <si>
    <t>Михайлов С., Иванов В.</t>
  </si>
  <si>
    <t>Иванов Андрей, Каличава Коба</t>
  </si>
  <si>
    <t>Чепухин Александр, Никифорова Анна</t>
  </si>
  <si>
    <t>Ниссан</t>
  </si>
  <si>
    <t>Морилов Максим, Морилов Илья</t>
  </si>
  <si>
    <t>Тойота</t>
  </si>
  <si>
    <t>Крюков Иван, Каулин Станислав</t>
  </si>
  <si>
    <t>Горшков Алексей, Зданович Игорь</t>
  </si>
  <si>
    <t>Береснев Андрей, Живов Андрей</t>
  </si>
  <si>
    <t>Эзрохин Эдуард, Пономарев Кирилл</t>
  </si>
  <si>
    <t>Эзрохин Сергей, Большаков Алексей</t>
  </si>
  <si>
    <t>Овадова Виктория, Тимохин Максим</t>
  </si>
  <si>
    <t>Ниссан Патрол</t>
  </si>
  <si>
    <t>Лабунько Александр, Крючков Александр</t>
  </si>
  <si>
    <t>Чероки</t>
  </si>
  <si>
    <t>Разбаш Илья, Красных Анастасия</t>
  </si>
  <si>
    <t>Лапшов Максим, Лапшов Павел</t>
  </si>
  <si>
    <t>ГАЗ-69</t>
  </si>
  <si>
    <t>Крутелин Илья, Салов Дмитрий</t>
  </si>
  <si>
    <t>Негодин Сергей, Негодин Дмитрий</t>
  </si>
  <si>
    <t>Пронькин Павел, Курбатов Антон</t>
  </si>
  <si>
    <t>Мадеев Алексей, Козлов Михаил</t>
  </si>
  <si>
    <t>Немцов Александр, Мурыгин Дмитрий</t>
  </si>
  <si>
    <t>Александров Ярослав, Госин Николай</t>
  </si>
  <si>
    <t>Чистяков Константин, Изотов Игорь</t>
  </si>
  <si>
    <t>Самурай</t>
  </si>
  <si>
    <t>Бабенко Максим, Парфианович Дмитрий</t>
  </si>
  <si>
    <t>Тойота-70</t>
  </si>
  <si>
    <t>Корябкин Сергей, Истратов Сергей</t>
  </si>
  <si>
    <t>Громов Андрей, Кирьянов Антон</t>
  </si>
  <si>
    <t>Шадрин Виталий, Веселов Александр</t>
  </si>
  <si>
    <t>Паджеро</t>
  </si>
  <si>
    <t>Родик Дмитрий, Ципривуз Кирилл</t>
  </si>
  <si>
    <t>Моторин Александр, Моторина Татьяна</t>
  </si>
  <si>
    <t>Чернышев Алексей, Низкин Павел</t>
  </si>
  <si>
    <t>Климанов А., Тернов Николай</t>
  </si>
  <si>
    <t>Матвеев Максим, Матвеев Кирилл</t>
  </si>
  <si>
    <t>Жильцов Андрей, Биденко Алексей</t>
  </si>
  <si>
    <t>Тойота-80</t>
  </si>
  <si>
    <t>Закржевский Михаил, Дегтярев Дмитрий</t>
  </si>
  <si>
    <t>Корулев Сергей, Данилин Михаил</t>
  </si>
  <si>
    <t>ЛэндРовер</t>
  </si>
  <si>
    <t>Борисов Артем, Войковский Дмитрий</t>
  </si>
  <si>
    <t>Васин Михаил, Буфетчикрв Евгений</t>
  </si>
  <si>
    <t>Бородулин Евгений, Пантюхин Евгений</t>
  </si>
  <si>
    <t>Барановский Владимир, Слободчиков Дмитрий</t>
  </si>
  <si>
    <t>Лебедь Владимир, Сокров Ярослав</t>
  </si>
  <si>
    <t>не финиш</t>
  </si>
  <si>
    <t>Мазуров Владислав, Мазуров Олег</t>
  </si>
  <si>
    <t>Васильев Роман, Васин Дмитрий</t>
  </si>
  <si>
    <t>Судзуки</t>
  </si>
  <si>
    <t>Ежов Алексей, Меньшиков Дмитрий</t>
  </si>
  <si>
    <t>Прохоров А., Чесноков А.</t>
  </si>
  <si>
    <t>Филиппов Д., Самохвалов П.</t>
  </si>
  <si>
    <t>Снежковский Дмитрий, Пугачев Гавриил</t>
  </si>
  <si>
    <t>Пугачев Борис, Петраков Дмитрий</t>
  </si>
  <si>
    <t>Колпащиков Михаил, Преображенский Роман</t>
  </si>
  <si>
    <t>Иванов Владимир, Баранов Алексей</t>
  </si>
  <si>
    <t>Илларионов Андрей, Ульянов Александр</t>
  </si>
  <si>
    <t>Полегаев Андрей, Полевой Александр</t>
  </si>
  <si>
    <t>Поповкин Алексей, Большаков Артем</t>
  </si>
  <si>
    <t>Яковлев Сергей, Мелехин Алексей</t>
  </si>
  <si>
    <t>Эскудо</t>
  </si>
  <si>
    <t>Патрикеев Алексей, Градусов Алексей</t>
  </si>
  <si>
    <t>Лазарев Александр, Лазарев Дмитрий</t>
  </si>
  <si>
    <t>Корнилов Сергей, Малец Василий</t>
  </si>
  <si>
    <t>Самойлов Алексей, Кутас Денис</t>
  </si>
  <si>
    <t>Разин Павел, Ледовая Евгения</t>
  </si>
  <si>
    <t>Лебедев Михаил, Малова Василина</t>
  </si>
  <si>
    <t>Васильев Анатолий, Чернова Алина</t>
  </si>
  <si>
    <t>Овчинников Сергей, Раев Александр</t>
  </si>
  <si>
    <t>Журавлев Виктор, Патрышев Михаил</t>
  </si>
  <si>
    <t>Афанасьев Александр, Ермошин Николай</t>
  </si>
  <si>
    <t>Ковалик Леонид, Михайловский Роман</t>
  </si>
  <si>
    <t>027</t>
  </si>
  <si>
    <t>Громов Александр, Громова наталья</t>
  </si>
  <si>
    <t>14:27</t>
  </si>
</sst>
</file>

<file path=xl/styles.xml><?xml version="1.0" encoding="utf-8"?>
<styleSheet xmlns="http://schemas.openxmlformats.org/spreadsheetml/2006/main">
  <numFmts count="16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4" fillId="0" borderId="0" xfId="0" applyFont="1" applyAlignment="1">
      <alignment/>
    </xf>
    <xf numFmtId="21" fontId="4" fillId="0" borderId="0" xfId="0" applyNumberFormat="1" applyFont="1" applyAlignment="1">
      <alignment/>
    </xf>
    <xf numFmtId="46" fontId="4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20" fontId="6" fillId="0" borderId="0" xfId="0" applyNumberFormat="1" applyFont="1" applyAlignment="1">
      <alignment/>
    </xf>
    <xf numFmtId="21" fontId="6" fillId="0" borderId="0" xfId="0" applyNumberFormat="1" applyFont="1" applyAlignment="1">
      <alignment/>
    </xf>
    <xf numFmtId="46" fontId="6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SHILOV\Local%20Settings\Temporary%20Internet%20Files\Content.IE5\ABQ7ITUR\&#1048;&#1090;&#1086;&#1075;&#1080;%20&#1089;&#1086;&#1088;&#1090;%20&#1054;&#1055;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рафы"/>
      <sheetName val="Деды"/>
      <sheetName val="Молодые"/>
      <sheetName val="Квадрики"/>
      <sheetName val="Рез. Д"/>
      <sheetName val="Рез. М"/>
      <sheetName val="Команды"/>
      <sheetName val="Рез. К"/>
    </sheetNames>
    <sheetDataSet>
      <sheetData sheetId="0">
        <row r="52">
          <cell r="A52">
            <v>0.125</v>
          </cell>
          <cell r="E52">
            <v>0.041666666666666664</v>
          </cell>
        </row>
        <row r="53">
          <cell r="A53">
            <v>0.125</v>
          </cell>
          <cell r="E53">
            <v>0.041666666666666664</v>
          </cell>
        </row>
        <row r="54">
          <cell r="A54">
            <v>0.125</v>
          </cell>
          <cell r="E54">
            <v>0.041666666666666664</v>
          </cell>
        </row>
        <row r="55">
          <cell r="A55">
            <v>0.125</v>
          </cell>
          <cell r="E55">
            <v>0.041666666666666664</v>
          </cell>
        </row>
        <row r="56">
          <cell r="A56">
            <v>0.125</v>
          </cell>
          <cell r="E56">
            <v>0.041666666666666664</v>
          </cell>
        </row>
        <row r="57">
          <cell r="A57">
            <v>0.125</v>
          </cell>
          <cell r="E57">
            <v>0.041666666666666664</v>
          </cell>
        </row>
        <row r="58">
          <cell r="A58">
            <v>0.125</v>
          </cell>
          <cell r="E58">
            <v>0.041666666666666664</v>
          </cell>
        </row>
        <row r="59">
          <cell r="A59">
            <v>0.125</v>
          </cell>
          <cell r="E59">
            <v>0.041666666666666664</v>
          </cell>
        </row>
        <row r="60">
          <cell r="A60">
            <v>0.125</v>
          </cell>
          <cell r="E60">
            <v>0.041666666666666664</v>
          </cell>
        </row>
        <row r="61">
          <cell r="A61">
            <v>0.125</v>
          </cell>
          <cell r="E61">
            <v>0.041666666666666664</v>
          </cell>
        </row>
        <row r="62">
          <cell r="A62">
            <v>0.125</v>
          </cell>
          <cell r="E62">
            <v>0.041666666666666664</v>
          </cell>
        </row>
        <row r="63">
          <cell r="A63">
            <v>0.125</v>
          </cell>
          <cell r="E63">
            <v>0.041666666666666664</v>
          </cell>
        </row>
        <row r="64">
          <cell r="A64">
            <v>0.125</v>
          </cell>
          <cell r="E64">
            <v>0.041666666666666664</v>
          </cell>
        </row>
        <row r="65">
          <cell r="A65">
            <v>0.125</v>
          </cell>
          <cell r="E65">
            <v>0.041666666666666664</v>
          </cell>
        </row>
        <row r="66">
          <cell r="A66">
            <v>0.125</v>
          </cell>
          <cell r="E66">
            <v>0.041666666666666664</v>
          </cell>
        </row>
        <row r="67">
          <cell r="A67">
            <v>0.125</v>
          </cell>
          <cell r="E67">
            <v>0.041666666666666664</v>
          </cell>
        </row>
        <row r="68">
          <cell r="A68">
            <v>0.125</v>
          </cell>
          <cell r="E68">
            <v>0.041666666666666664</v>
          </cell>
        </row>
        <row r="69">
          <cell r="A69">
            <v>0.125</v>
          </cell>
          <cell r="E69">
            <v>0.041666666666666664</v>
          </cell>
        </row>
        <row r="70">
          <cell r="A70">
            <v>0.125</v>
          </cell>
          <cell r="E70">
            <v>0.041666666666666664</v>
          </cell>
        </row>
        <row r="71">
          <cell r="A71">
            <v>0.125</v>
          </cell>
          <cell r="E71">
            <v>0.041666666666666664</v>
          </cell>
        </row>
        <row r="72">
          <cell r="A72">
            <v>0.125</v>
          </cell>
          <cell r="E72">
            <v>0.041666666666666664</v>
          </cell>
        </row>
        <row r="73">
          <cell r="A73">
            <v>0.125</v>
          </cell>
          <cell r="E73">
            <v>0.041666666666666664</v>
          </cell>
        </row>
        <row r="74">
          <cell r="A74">
            <v>0.125</v>
          </cell>
          <cell r="E74">
            <v>0.041666666666666664</v>
          </cell>
        </row>
        <row r="75">
          <cell r="A75">
            <v>0.125</v>
          </cell>
          <cell r="E75">
            <v>0.041666666666666664</v>
          </cell>
        </row>
        <row r="76">
          <cell r="A76">
            <v>0.125</v>
          </cell>
          <cell r="E76">
            <v>0.041666666666666664</v>
          </cell>
        </row>
        <row r="77">
          <cell r="A77">
            <v>0.125</v>
          </cell>
          <cell r="E77">
            <v>0.041666666666666664</v>
          </cell>
        </row>
        <row r="78">
          <cell r="A78">
            <v>0.125</v>
          </cell>
          <cell r="E78">
            <v>0.041666666666666664</v>
          </cell>
        </row>
        <row r="79">
          <cell r="A79">
            <v>0.125</v>
          </cell>
          <cell r="E79">
            <v>0.041666666666666664</v>
          </cell>
        </row>
        <row r="80">
          <cell r="A80">
            <v>0.125</v>
          </cell>
          <cell r="E80">
            <v>0.041666666666666664</v>
          </cell>
        </row>
        <row r="81">
          <cell r="A81">
            <v>0.125</v>
          </cell>
          <cell r="E81">
            <v>0.041666666666666664</v>
          </cell>
        </row>
        <row r="82">
          <cell r="A82">
            <v>0.125</v>
          </cell>
          <cell r="E82">
            <v>0.041666666666666664</v>
          </cell>
        </row>
        <row r="83">
          <cell r="A83">
            <v>0.125</v>
          </cell>
          <cell r="E83">
            <v>0.041666666666666664</v>
          </cell>
        </row>
        <row r="84">
          <cell r="A84">
            <v>0.125</v>
          </cell>
          <cell r="E84">
            <v>0.041666666666666664</v>
          </cell>
        </row>
        <row r="85">
          <cell r="A85">
            <v>0.125</v>
          </cell>
          <cell r="E85">
            <v>0.041666666666666664</v>
          </cell>
        </row>
        <row r="86">
          <cell r="A86">
            <v>0.125</v>
          </cell>
          <cell r="E86">
            <v>0.041666666666666664</v>
          </cell>
        </row>
        <row r="87">
          <cell r="A87">
            <v>0.125</v>
          </cell>
          <cell r="E87">
            <v>0.041666666666666664</v>
          </cell>
        </row>
        <row r="88">
          <cell r="A88">
            <v>0.125</v>
          </cell>
          <cell r="E88">
            <v>0.041666666666666664</v>
          </cell>
        </row>
        <row r="89">
          <cell r="A89">
            <v>0.125</v>
          </cell>
          <cell r="E89">
            <v>0.041666666666666664</v>
          </cell>
        </row>
        <row r="90">
          <cell r="A90">
            <v>0.125</v>
          </cell>
          <cell r="E90">
            <v>0.041666666666666664</v>
          </cell>
        </row>
        <row r="91">
          <cell r="A91">
            <v>0.125</v>
          </cell>
          <cell r="E91">
            <v>0.041666666666666664</v>
          </cell>
        </row>
        <row r="92">
          <cell r="A92">
            <v>0.125</v>
          </cell>
          <cell r="E92">
            <v>0.041666666666666664</v>
          </cell>
        </row>
        <row r="93">
          <cell r="A93">
            <v>0.125</v>
          </cell>
          <cell r="E93">
            <v>0.041666666666666664</v>
          </cell>
        </row>
        <row r="94">
          <cell r="A94">
            <v>0.125</v>
          </cell>
          <cell r="E94">
            <v>0.041666666666666664</v>
          </cell>
        </row>
        <row r="95">
          <cell r="A95">
            <v>0.125</v>
          </cell>
          <cell r="E95">
            <v>0.041666666666666664</v>
          </cell>
        </row>
        <row r="96">
          <cell r="A96">
            <v>0.125</v>
          </cell>
          <cell r="E96">
            <v>0.041666666666666664</v>
          </cell>
        </row>
        <row r="97">
          <cell r="A97">
            <v>0.125</v>
          </cell>
          <cell r="E97">
            <v>0.041666666666666664</v>
          </cell>
        </row>
        <row r="98">
          <cell r="A98">
            <v>0.125</v>
          </cell>
          <cell r="E98">
            <v>0.041666666666666664</v>
          </cell>
        </row>
        <row r="99">
          <cell r="A99">
            <v>0.125</v>
          </cell>
          <cell r="E99">
            <v>0.041666666666666664</v>
          </cell>
        </row>
        <row r="100">
          <cell r="A100">
            <v>0.125</v>
          </cell>
          <cell r="E100">
            <v>0.041666666666666664</v>
          </cell>
        </row>
        <row r="101">
          <cell r="A101">
            <v>0.125</v>
          </cell>
          <cell r="E101">
            <v>0.041666666666666664</v>
          </cell>
        </row>
        <row r="102">
          <cell r="A102">
            <v>0.125</v>
          </cell>
          <cell r="E102">
            <v>0.041666666666666664</v>
          </cell>
        </row>
        <row r="103">
          <cell r="A103">
            <v>0.125</v>
          </cell>
          <cell r="E103">
            <v>0.041666666666666664</v>
          </cell>
        </row>
        <row r="104">
          <cell r="A104">
            <v>0.125</v>
          </cell>
          <cell r="E104">
            <v>0.041666666666666664</v>
          </cell>
        </row>
        <row r="105">
          <cell r="A105">
            <v>0.125</v>
          </cell>
          <cell r="E105">
            <v>0.041666666666666664</v>
          </cell>
        </row>
        <row r="106">
          <cell r="A106">
            <v>0.125</v>
          </cell>
          <cell r="E106">
            <v>0.041666666666666664</v>
          </cell>
        </row>
        <row r="107">
          <cell r="A107">
            <v>0.125</v>
          </cell>
          <cell r="E107">
            <v>0.041666666666666664</v>
          </cell>
        </row>
        <row r="108">
          <cell r="A108">
            <v>0.125</v>
          </cell>
          <cell r="E108">
            <v>0.041666666666666664</v>
          </cell>
        </row>
        <row r="109">
          <cell r="A109">
            <v>0.125</v>
          </cell>
          <cell r="E109">
            <v>0.041666666666666664</v>
          </cell>
        </row>
        <row r="110">
          <cell r="A110">
            <v>0.125</v>
          </cell>
          <cell r="E110">
            <v>0.041666666666666664</v>
          </cell>
        </row>
        <row r="111">
          <cell r="A111">
            <v>0.125</v>
          </cell>
          <cell r="E111">
            <v>0.041666666666666664</v>
          </cell>
        </row>
      </sheetData>
      <sheetData sheetId="1">
        <row r="2">
          <cell r="A2" t="str">
            <v>049</v>
          </cell>
        </row>
        <row r="3">
          <cell r="A3" t="str">
            <v>020</v>
          </cell>
        </row>
        <row r="4">
          <cell r="A4" t="str">
            <v>015</v>
          </cell>
        </row>
        <row r="5">
          <cell r="A5" t="str">
            <v>060</v>
          </cell>
        </row>
        <row r="6">
          <cell r="A6" t="str">
            <v>005</v>
          </cell>
        </row>
        <row r="7">
          <cell r="A7" t="str">
            <v>088</v>
          </cell>
        </row>
        <row r="8">
          <cell r="A8" t="str">
            <v>004</v>
          </cell>
        </row>
        <row r="9">
          <cell r="A9" t="str">
            <v>129</v>
          </cell>
          <cell r="C9" t="str">
            <v> </v>
          </cell>
        </row>
        <row r="10">
          <cell r="A10" t="str">
            <v>123</v>
          </cell>
        </row>
        <row r="11">
          <cell r="A11" t="str">
            <v>023</v>
          </cell>
        </row>
        <row r="12">
          <cell r="A12" t="str">
            <v>ОП</v>
          </cell>
        </row>
        <row r="13">
          <cell r="A13" t="str">
            <v>047</v>
          </cell>
        </row>
        <row r="14">
          <cell r="A14" t="str">
            <v>139</v>
          </cell>
        </row>
        <row r="15">
          <cell r="A15" t="str">
            <v>111</v>
          </cell>
        </row>
        <row r="16">
          <cell r="A16" t="str">
            <v>340</v>
          </cell>
        </row>
        <row r="17">
          <cell r="A17" t="str">
            <v>033</v>
          </cell>
        </row>
        <row r="18">
          <cell r="A18" t="str">
            <v>037</v>
          </cell>
        </row>
        <row r="19">
          <cell r="A19" t="str">
            <v>017</v>
          </cell>
        </row>
        <row r="20">
          <cell r="A20" t="str">
            <v>035</v>
          </cell>
        </row>
        <row r="21">
          <cell r="A21" t="str">
            <v>Радиаторы</v>
          </cell>
        </row>
        <row r="22">
          <cell r="A22" t="str">
            <v>010</v>
          </cell>
        </row>
        <row r="23">
          <cell r="A23" t="str">
            <v>dorogi.net</v>
          </cell>
        </row>
        <row r="24">
          <cell r="A24" t="str">
            <v>097</v>
          </cell>
        </row>
        <row r="25">
          <cell r="A25" t="str">
            <v>107</v>
          </cell>
        </row>
        <row r="26">
          <cell r="A26" t="str">
            <v>008</v>
          </cell>
        </row>
        <row r="27">
          <cell r="A27" t="str">
            <v>045</v>
          </cell>
        </row>
        <row r="28">
          <cell r="A28" t="str">
            <v>068</v>
          </cell>
        </row>
        <row r="29">
          <cell r="A29" t="str">
            <v>081</v>
          </cell>
        </row>
        <row r="30">
          <cell r="A30" t="str">
            <v>135</v>
          </cell>
        </row>
        <row r="31">
          <cell r="A31" t="str">
            <v>076</v>
          </cell>
          <cell r="C31" t="str">
            <v> </v>
          </cell>
        </row>
        <row r="32">
          <cell r="A32" t="str">
            <v>оранта</v>
          </cell>
        </row>
        <row r="33">
          <cell r="A33" t="str">
            <v>103</v>
          </cell>
        </row>
        <row r="34">
          <cell r="A34" t="str">
            <v>132</v>
          </cell>
        </row>
        <row r="35">
          <cell r="A35" t="str">
            <v>999</v>
          </cell>
        </row>
        <row r="36">
          <cell r="A36" t="str">
            <v>040</v>
          </cell>
        </row>
        <row r="39">
          <cell r="A39" t="str">
            <v>059</v>
          </cell>
        </row>
        <row r="40">
          <cell r="A40" t="str">
            <v>019</v>
          </cell>
        </row>
        <row r="41">
          <cell r="A41" t="str">
            <v>079</v>
          </cell>
        </row>
        <row r="42">
          <cell r="A42" t="str">
            <v>041</v>
          </cell>
        </row>
        <row r="43">
          <cell r="A43" t="str">
            <v>002</v>
          </cell>
        </row>
        <row r="44">
          <cell r="A44" t="str">
            <v>137</v>
          </cell>
        </row>
        <row r="46">
          <cell r="A46" t="str">
            <v>108</v>
          </cell>
        </row>
        <row r="47">
          <cell r="A47" t="str">
            <v>012</v>
          </cell>
        </row>
        <row r="48">
          <cell r="A48" t="str">
            <v>Т-34</v>
          </cell>
        </row>
        <row r="49">
          <cell r="A49" t="str">
            <v>Т-80</v>
          </cell>
        </row>
        <row r="50">
          <cell r="A50" t="str">
            <v>Т-60</v>
          </cell>
        </row>
        <row r="51">
          <cell r="A51" t="str">
            <v>105</v>
          </cell>
        </row>
        <row r="53">
          <cell r="A53" t="str">
            <v>013</v>
          </cell>
        </row>
        <row r="54">
          <cell r="A54" t="str">
            <v>138</v>
          </cell>
        </row>
        <row r="55">
          <cell r="A55" t="str">
            <v>006</v>
          </cell>
        </row>
        <row r="56">
          <cell r="A56" t="str">
            <v>091</v>
          </cell>
        </row>
        <row r="57">
          <cell r="A57" t="str">
            <v>071</v>
          </cell>
        </row>
        <row r="58">
          <cell r="A58" t="str">
            <v>101</v>
          </cell>
        </row>
        <row r="59">
          <cell r="A59" t="str">
            <v>042</v>
          </cell>
        </row>
        <row r="60">
          <cell r="A60" t="str">
            <v>032</v>
          </cell>
          <cell r="C60" t="str">
            <v> </v>
          </cell>
        </row>
        <row r="61">
          <cell r="A61" t="str">
            <v>133</v>
          </cell>
        </row>
        <row r="62">
          <cell r="A62" t="str">
            <v>082</v>
          </cell>
        </row>
        <row r="63">
          <cell r="A63" t="str">
            <v>001</v>
          </cell>
        </row>
        <row r="64">
          <cell r="A64" t="str">
            <v>567</v>
          </cell>
        </row>
        <row r="65">
          <cell r="A65" t="str">
            <v>073</v>
          </cell>
        </row>
        <row r="66">
          <cell r="A66" t="str">
            <v>089</v>
          </cell>
        </row>
        <row r="67">
          <cell r="A67" t="str">
            <v>106</v>
          </cell>
        </row>
        <row r="68">
          <cell r="A68" t="str">
            <v>085</v>
          </cell>
        </row>
        <row r="69">
          <cell r="A69" t="str">
            <v>084</v>
          </cell>
        </row>
        <row r="70">
          <cell r="A70" t="str">
            <v>098</v>
          </cell>
        </row>
        <row r="71">
          <cell r="A71" t="str">
            <v>456</v>
          </cell>
        </row>
        <row r="72">
          <cell r="A72" t="str">
            <v>046</v>
          </cell>
          <cell r="B72" t="str">
            <v> </v>
          </cell>
          <cell r="C72" t="str">
            <v> </v>
          </cell>
        </row>
        <row r="73">
          <cell r="A73" t="str">
            <v>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9.75390625" style="2" customWidth="1"/>
    <col min="2" max="2" width="33.25390625" style="2" customWidth="1"/>
    <col min="3" max="3" width="10.875" style="2" customWidth="1"/>
    <col min="4" max="4" width="6.875" style="2" customWidth="1"/>
    <col min="5" max="5" width="5.625" style="2" customWidth="1"/>
    <col min="6" max="6" width="4.625" style="2" customWidth="1"/>
    <col min="7" max="7" width="4.75390625" style="2" customWidth="1"/>
    <col min="8" max="8" width="5.00390625" style="2" customWidth="1"/>
    <col min="9" max="9" width="4.875" style="2" customWidth="1"/>
    <col min="10" max="10" width="5.00390625" style="2" customWidth="1"/>
    <col min="11" max="11" width="4.625" style="2" customWidth="1"/>
    <col min="12" max="12" width="7.875" style="2" customWidth="1"/>
    <col min="13" max="13" width="9.00390625" style="2" customWidth="1"/>
    <col min="14" max="14" width="8.25390625" style="2" customWidth="1"/>
    <col min="15" max="15" width="8.00390625" style="2" customWidth="1"/>
    <col min="16" max="16" width="5.875" style="2" customWidth="1"/>
    <col min="17" max="17" width="6.75390625" style="2" customWidth="1"/>
    <col min="18" max="18" width="9.125" style="2" customWidth="1"/>
    <col min="19" max="19" width="43.25390625" style="2" customWidth="1"/>
    <col min="20" max="16384" width="9.125" style="2" customWidth="1"/>
  </cols>
  <sheetData>
    <row r="1" spans="1:17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3" spans="1:17" ht="24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</row>
    <row r="4" spans="1:17" ht="12">
      <c r="A4" s="4" t="str">
        <f>'[1]Деды'!A19</f>
        <v>017</v>
      </c>
      <c r="B4" s="4" t="s">
        <v>18</v>
      </c>
      <c r="C4" s="4" t="s">
        <v>19</v>
      </c>
      <c r="D4" s="5">
        <v>0.5743055555555555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/>
      <c r="L4" s="7">
        <v>0.7648611111111111</v>
      </c>
      <c r="M4" s="8">
        <f aca="true" t="shared" si="0" ref="M4:M67">L4-D4</f>
        <v>0.1905555555555556</v>
      </c>
      <c r="N4" s="8">
        <f>(6-E4-F4-G4-H4-I4-J4)*'[1]Штрафы'!A52+K4*'[1]Штрафы'!E52</f>
        <v>0</v>
      </c>
      <c r="O4" s="8">
        <f aca="true" t="shared" si="1" ref="O4:O46">M4+N4</f>
        <v>0.1905555555555556</v>
      </c>
      <c r="P4" s="6">
        <v>1</v>
      </c>
      <c r="Q4" s="6">
        <f>ROUND(100-((100-1)/(SQRT(69)-1)*(SQRT(P4)-1)),1)</f>
        <v>100</v>
      </c>
    </row>
    <row r="5" spans="1:17" s="9" customFormat="1" ht="12">
      <c r="A5" s="4" t="str">
        <f>'[1]Деды'!A65</f>
        <v>073</v>
      </c>
      <c r="B5" s="6" t="s">
        <v>20</v>
      </c>
      <c r="C5" s="6" t="s">
        <v>21</v>
      </c>
      <c r="D5" s="5">
        <v>0.5944444444444444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/>
      <c r="L5" s="7">
        <v>0.9173611111111111</v>
      </c>
      <c r="M5" s="8">
        <f t="shared" si="0"/>
        <v>0.32291666666666663</v>
      </c>
      <c r="N5" s="8">
        <f>(6-E5-F5-G5-H5-I5-J5)*'[1]Штрафы'!A65+K5*'[1]Штрафы'!E65</f>
        <v>0</v>
      </c>
      <c r="O5" s="8">
        <f t="shared" si="1"/>
        <v>0.32291666666666663</v>
      </c>
      <c r="P5" s="6">
        <f aca="true" t="shared" si="2" ref="P5:P68">P4+1</f>
        <v>2</v>
      </c>
      <c r="Q5" s="6">
        <f aca="true" t="shared" si="3" ref="Q5:Q46">ROUND(100-((100-1)/(SQRT(69)-1)*(SQRT(P5)-1)),1)</f>
        <v>94.4</v>
      </c>
    </row>
    <row r="6" spans="1:21" ht="12.75">
      <c r="A6" s="4" t="str">
        <f>'[1]Деды'!A59</f>
        <v>042</v>
      </c>
      <c r="B6" s="6" t="s">
        <v>22</v>
      </c>
      <c r="C6" s="6" t="s">
        <v>23</v>
      </c>
      <c r="D6" s="5">
        <v>0.611111111111111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/>
      <c r="L6" s="7">
        <v>0.9373842592592593</v>
      </c>
      <c r="M6" s="8">
        <f t="shared" si="0"/>
        <v>0.32627314814814823</v>
      </c>
      <c r="N6" s="8">
        <f>(6-E6-F6-G6-H6-I6-J6)*'[1]Штрафы'!A66+K6*'[1]Штрафы'!E66</f>
        <v>0</v>
      </c>
      <c r="O6" s="8">
        <f t="shared" si="1"/>
        <v>0.32627314814814823</v>
      </c>
      <c r="P6" s="6">
        <f t="shared" si="2"/>
        <v>3</v>
      </c>
      <c r="Q6" s="6">
        <f t="shared" si="3"/>
        <v>90.1</v>
      </c>
      <c r="S6" s="10"/>
      <c r="T6" s="10"/>
      <c r="U6" s="10"/>
    </row>
    <row r="7" spans="1:21" ht="12.75">
      <c r="A7" s="4" t="str">
        <f>'[1]Деды'!A47</f>
        <v>012</v>
      </c>
      <c r="B7" s="6" t="s">
        <v>24</v>
      </c>
      <c r="C7" s="6" t="s">
        <v>23</v>
      </c>
      <c r="D7" s="5">
        <v>0.6048611111111112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/>
      <c r="L7" s="7">
        <v>0.9341666666666667</v>
      </c>
      <c r="M7" s="8">
        <f t="shared" si="0"/>
        <v>0.3293055555555555</v>
      </c>
      <c r="N7" s="8">
        <f>(6-E7-F7-G7-H7-I7-J7)*'[1]Штрафы'!A67+K7*'[1]Штрафы'!E67</f>
        <v>0</v>
      </c>
      <c r="O7" s="8">
        <f t="shared" si="1"/>
        <v>0.3293055555555555</v>
      </c>
      <c r="P7" s="6">
        <f t="shared" si="2"/>
        <v>4</v>
      </c>
      <c r="Q7" s="6">
        <f t="shared" si="3"/>
        <v>86.5</v>
      </c>
      <c r="S7" s="10"/>
      <c r="T7" s="10"/>
      <c r="U7" s="10"/>
    </row>
    <row r="8" spans="1:21" ht="12.75">
      <c r="A8" s="4" t="str">
        <f>'[1]Деды'!A49</f>
        <v>Т-80</v>
      </c>
      <c r="B8" s="4" t="s">
        <v>25</v>
      </c>
      <c r="C8" s="6" t="s">
        <v>26</v>
      </c>
      <c r="D8" s="5">
        <v>0.6055555555555555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/>
      <c r="L8" s="7">
        <v>0.9372685185185184</v>
      </c>
      <c r="M8" s="8">
        <f t="shared" si="0"/>
        <v>0.33171296296296293</v>
      </c>
      <c r="N8" s="8">
        <f>(6-E8-F8-G8-H8-I8-J8)*'[1]Штрафы'!A68+K8*'[1]Штрафы'!E68</f>
        <v>0</v>
      </c>
      <c r="O8" s="8">
        <f t="shared" si="1"/>
        <v>0.33171296296296293</v>
      </c>
      <c r="P8" s="6">
        <f t="shared" si="2"/>
        <v>5</v>
      </c>
      <c r="Q8" s="6">
        <f t="shared" si="3"/>
        <v>83.3</v>
      </c>
      <c r="S8" s="10"/>
      <c r="T8" s="10"/>
      <c r="U8" s="10"/>
    </row>
    <row r="9" spans="1:20" ht="12.75">
      <c r="A9" s="4" t="str">
        <f>'[1]Деды'!A48</f>
        <v>Т-34</v>
      </c>
      <c r="B9" s="4" t="s">
        <v>27</v>
      </c>
      <c r="C9" s="6" t="s">
        <v>23</v>
      </c>
      <c r="D9" s="5">
        <v>0.6055555555555555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/>
      <c r="L9" s="7">
        <v>0.9372916666666667</v>
      </c>
      <c r="M9" s="8">
        <f t="shared" si="0"/>
        <v>0.33173611111111123</v>
      </c>
      <c r="N9" s="8">
        <f>(6-E9-F9-G9-H9-I9-J9)*'[1]Штрафы'!A69+K9*'[1]Штрафы'!E69</f>
        <v>0</v>
      </c>
      <c r="O9" s="8">
        <f t="shared" si="1"/>
        <v>0.33173611111111123</v>
      </c>
      <c r="P9" s="6">
        <f t="shared" si="2"/>
        <v>6</v>
      </c>
      <c r="Q9" s="6">
        <f t="shared" si="3"/>
        <v>80.4</v>
      </c>
      <c r="T9" s="10"/>
    </row>
    <row r="10" spans="1:21" ht="12.75">
      <c r="A10" s="4" t="str">
        <f>'[1]Деды'!A53</f>
        <v>013</v>
      </c>
      <c r="B10" s="6" t="s">
        <v>28</v>
      </c>
      <c r="C10" s="6" t="s">
        <v>23</v>
      </c>
      <c r="D10" s="5">
        <v>0.6125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7">
        <v>0.904861111111111</v>
      </c>
      <c r="M10" s="8">
        <f t="shared" si="0"/>
        <v>0.29236111111111096</v>
      </c>
      <c r="N10" s="8">
        <f>(6-E10-F10-G10-H10-I10-J10)*'[1]Штрафы'!A70+K10*'[1]Штрафы'!E70</f>
        <v>0.041666666666666664</v>
      </c>
      <c r="O10" s="8">
        <f t="shared" si="1"/>
        <v>0.33402777777777765</v>
      </c>
      <c r="P10" s="6">
        <f t="shared" si="2"/>
        <v>7</v>
      </c>
      <c r="Q10" s="6">
        <f t="shared" si="3"/>
        <v>77.7</v>
      </c>
      <c r="S10" s="10"/>
      <c r="T10" s="10"/>
      <c r="U10" s="10"/>
    </row>
    <row r="11" spans="1:21" ht="12.75">
      <c r="A11" s="4" t="str">
        <f>'[1]Деды'!A21</f>
        <v>Радиаторы</v>
      </c>
      <c r="B11" s="4" t="s">
        <v>29</v>
      </c>
      <c r="C11" s="6" t="s">
        <v>23</v>
      </c>
      <c r="D11" s="5">
        <v>0.5756944444444444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/>
      <c r="K11" s="6"/>
      <c r="L11" s="7">
        <v>0.7916666666666666</v>
      </c>
      <c r="M11" s="8">
        <f t="shared" si="0"/>
        <v>0.21597222222222223</v>
      </c>
      <c r="N11" s="8">
        <f>(6-E11-F11-G11-H11-I11-J11)*'[1]Штрафы'!A53+K11*'[1]Штрафы'!E53</f>
        <v>0.125</v>
      </c>
      <c r="O11" s="8">
        <f t="shared" si="1"/>
        <v>0.34097222222222223</v>
      </c>
      <c r="P11" s="6">
        <f t="shared" si="2"/>
        <v>8</v>
      </c>
      <c r="Q11" s="6">
        <f t="shared" si="3"/>
        <v>75.2</v>
      </c>
      <c r="S11" s="10"/>
      <c r="T11" s="10"/>
      <c r="U11" s="10"/>
    </row>
    <row r="12" spans="1:21" s="16" customFormat="1" ht="12.75">
      <c r="A12" s="15" t="str">
        <f>'[1]Деды'!A73</f>
        <v>026</v>
      </c>
      <c r="B12" s="16" t="s">
        <v>30</v>
      </c>
      <c r="C12" s="16" t="s">
        <v>31</v>
      </c>
      <c r="D12" s="17">
        <v>0.6166666666666667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L12" s="18">
        <v>0.9606481481481483</v>
      </c>
      <c r="M12" s="19">
        <f t="shared" si="0"/>
        <v>0.34398148148148155</v>
      </c>
      <c r="N12" s="19">
        <f>(6-E12-F12-G12-H12-I12-J12)*'[1]Штрафы'!A72+K12*'[1]Штрафы'!E72</f>
        <v>0</v>
      </c>
      <c r="O12" s="19">
        <f t="shared" si="1"/>
        <v>0.34398148148148155</v>
      </c>
      <c r="P12" s="16">
        <f t="shared" si="2"/>
        <v>9</v>
      </c>
      <c r="Q12" s="16">
        <f t="shared" si="3"/>
        <v>72.9</v>
      </c>
      <c r="S12" s="14"/>
      <c r="T12" s="14"/>
      <c r="U12" s="14"/>
    </row>
    <row r="13" spans="1:20" ht="12.75">
      <c r="A13" s="4" t="str">
        <f>'[1]Деды'!A7</f>
        <v>088</v>
      </c>
      <c r="B13" s="6" t="s">
        <v>32</v>
      </c>
      <c r="C13" s="6" t="s">
        <v>33</v>
      </c>
      <c r="D13" s="5">
        <v>0.5645833333333333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/>
      <c r="L13" s="7">
        <v>0.9104166666666668</v>
      </c>
      <c r="M13" s="8">
        <f t="shared" si="0"/>
        <v>0.34583333333333344</v>
      </c>
      <c r="N13" s="8">
        <f>(6-E13-F13-G13-H13-I13-J13)*'[1]Штрафы'!A73+K13*'[1]Штрафы'!E73</f>
        <v>0</v>
      </c>
      <c r="O13" s="8">
        <f t="shared" si="1"/>
        <v>0.34583333333333344</v>
      </c>
      <c r="P13" s="6">
        <f t="shared" si="2"/>
        <v>10</v>
      </c>
      <c r="Q13" s="6">
        <f t="shared" si="3"/>
        <v>70.7</v>
      </c>
      <c r="T13" s="10"/>
    </row>
    <row r="14" spans="1:21" ht="12.75">
      <c r="A14" s="4" t="str">
        <f>'[1]Деды'!A58</f>
        <v>101</v>
      </c>
      <c r="B14" s="6" t="s">
        <v>34</v>
      </c>
      <c r="C14" s="6" t="s">
        <v>23</v>
      </c>
      <c r="D14" s="5">
        <v>0.6208333333333333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/>
      <c r="K14" s="6"/>
      <c r="L14" s="7">
        <v>0.84375</v>
      </c>
      <c r="M14" s="8">
        <f t="shared" si="0"/>
        <v>0.22291666666666665</v>
      </c>
      <c r="N14" s="8">
        <f>(6-E14-F14-G14-H14-I14-J14)*'[1]Штрафы'!A54+K14*'[1]Штрафы'!E54</f>
        <v>0.125</v>
      </c>
      <c r="O14" s="8">
        <f t="shared" si="1"/>
        <v>0.34791666666666665</v>
      </c>
      <c r="P14" s="6">
        <f t="shared" si="2"/>
        <v>11</v>
      </c>
      <c r="Q14" s="6">
        <f t="shared" si="3"/>
        <v>68.6</v>
      </c>
      <c r="S14" s="10"/>
      <c r="T14" s="10"/>
      <c r="U14" s="10"/>
    </row>
    <row r="15" spans="1:21" ht="12.75">
      <c r="A15" s="4" t="str">
        <f>'[1]Деды'!A72</f>
        <v>046</v>
      </c>
      <c r="B15" s="6" t="str">
        <f>'[1]Деды'!B72</f>
        <v> </v>
      </c>
      <c r="C15" s="6" t="str">
        <f>'[1]Деды'!C72</f>
        <v> </v>
      </c>
      <c r="D15" s="5">
        <v>0.6152777777777778</v>
      </c>
      <c r="E15" s="6">
        <v>1</v>
      </c>
      <c r="F15" s="6">
        <v>1</v>
      </c>
      <c r="G15" s="6">
        <v>1</v>
      </c>
      <c r="H15" s="6">
        <v>1</v>
      </c>
      <c r="I15" s="6"/>
      <c r="J15" s="6">
        <v>1</v>
      </c>
      <c r="K15" s="6"/>
      <c r="L15" s="7">
        <v>0.8416666666666667</v>
      </c>
      <c r="M15" s="8">
        <f t="shared" si="0"/>
        <v>0.22638888888888886</v>
      </c>
      <c r="N15" s="8">
        <f>(6-E15-F15-G15-H15-I15-J15)*'[1]Штрафы'!A75+K15*'[1]Штрафы'!E75</f>
        <v>0.125</v>
      </c>
      <c r="O15" s="8">
        <f t="shared" si="1"/>
        <v>0.35138888888888886</v>
      </c>
      <c r="P15" s="6">
        <f t="shared" si="2"/>
        <v>12</v>
      </c>
      <c r="Q15" s="6">
        <f t="shared" si="3"/>
        <v>66.6</v>
      </c>
      <c r="S15" s="10"/>
      <c r="T15" s="10"/>
      <c r="U15" s="10"/>
    </row>
    <row r="16" spans="1:21" ht="12.75">
      <c r="A16" s="4" t="str">
        <f>'[1]Деды'!A63</f>
        <v>001</v>
      </c>
      <c r="B16" s="6" t="s">
        <v>35</v>
      </c>
      <c r="C16" s="6" t="s">
        <v>23</v>
      </c>
      <c r="D16" s="5">
        <v>0.6138888888888888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/>
      <c r="L16" s="7">
        <v>0.9715277777777778</v>
      </c>
      <c r="M16" s="8">
        <f t="shared" si="0"/>
        <v>0.35763888888888895</v>
      </c>
      <c r="N16" s="8">
        <f>(6-E16-F16-G16-H16-I16-J16)*'[1]Штрафы'!A77+K16*'[1]Штрафы'!E77</f>
        <v>0</v>
      </c>
      <c r="O16" s="8">
        <f t="shared" si="1"/>
        <v>0.35763888888888895</v>
      </c>
      <c r="P16" s="6">
        <f t="shared" si="2"/>
        <v>13</v>
      </c>
      <c r="Q16" s="6">
        <f t="shared" si="3"/>
        <v>64.7</v>
      </c>
      <c r="S16" s="10"/>
      <c r="T16" s="10"/>
      <c r="U16" s="10"/>
    </row>
    <row r="17" spans="1:21" ht="12.75">
      <c r="A17" s="4" t="str">
        <f>'[1]Деды'!A4</f>
        <v>015</v>
      </c>
      <c r="B17" s="6" t="s">
        <v>36</v>
      </c>
      <c r="C17" s="6" t="s">
        <v>23</v>
      </c>
      <c r="D17" s="5">
        <v>0.5618055555555556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/>
      <c r="K17" s="6"/>
      <c r="L17" s="7">
        <v>0.7994212962962962</v>
      </c>
      <c r="M17" s="8">
        <f t="shared" si="0"/>
        <v>0.23761574074074066</v>
      </c>
      <c r="N17" s="8">
        <f>(6-E17-F17-G17-H17-I17-J17)*'[1]Штрафы'!A55+K17*'[1]Штрафы'!E55</f>
        <v>0.125</v>
      </c>
      <c r="O17" s="8">
        <f t="shared" si="1"/>
        <v>0.36261574074074066</v>
      </c>
      <c r="P17" s="6">
        <f t="shared" si="2"/>
        <v>14</v>
      </c>
      <c r="Q17" s="6">
        <f t="shared" si="3"/>
        <v>62.9</v>
      </c>
      <c r="S17" s="10"/>
      <c r="T17" s="10"/>
      <c r="U17" s="10"/>
    </row>
    <row r="18" spans="1:21" ht="12.75">
      <c r="A18" s="4" t="str">
        <f>'[1]Деды'!A18</f>
        <v>037</v>
      </c>
      <c r="B18" s="4" t="s">
        <v>37</v>
      </c>
      <c r="C18" s="4" t="s">
        <v>33</v>
      </c>
      <c r="D18" s="5">
        <v>0.5923611111111111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/>
      <c r="K18" s="6"/>
      <c r="L18" s="7">
        <v>0.8322569444444444</v>
      </c>
      <c r="M18" s="8">
        <f t="shared" si="0"/>
        <v>0.2398958333333333</v>
      </c>
      <c r="N18" s="8">
        <f>(6-E18-F18-G18-H18-I18-J18)*'[1]Штрафы'!A56+K18*'[1]Штрафы'!E56</f>
        <v>0.125</v>
      </c>
      <c r="O18" s="8">
        <f t="shared" si="1"/>
        <v>0.3648958333333333</v>
      </c>
      <c r="P18" s="6">
        <f t="shared" si="2"/>
        <v>15</v>
      </c>
      <c r="Q18" s="6">
        <f t="shared" si="3"/>
        <v>61.1</v>
      </c>
      <c r="T18" s="10"/>
      <c r="U18" s="10"/>
    </row>
    <row r="19" spans="1:21" ht="12.75">
      <c r="A19" s="4" t="str">
        <f>'[1]Деды'!A36</f>
        <v>040</v>
      </c>
      <c r="B19" s="6" t="s">
        <v>38</v>
      </c>
      <c r="C19" s="6" t="s">
        <v>23</v>
      </c>
      <c r="D19" s="5">
        <v>0.5916666666666667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/>
      <c r="K19" s="6"/>
      <c r="L19" s="7">
        <v>0.8319444444444444</v>
      </c>
      <c r="M19" s="8">
        <f t="shared" si="0"/>
        <v>0.2402777777777777</v>
      </c>
      <c r="N19" s="8">
        <f>(6-E19-F19-G19-H19-I19-J19)*'[1]Штрафы'!A57+K19*'[1]Штрафы'!E57</f>
        <v>0.125</v>
      </c>
      <c r="O19" s="8">
        <f t="shared" si="1"/>
        <v>0.3652777777777777</v>
      </c>
      <c r="P19" s="6">
        <f t="shared" si="2"/>
        <v>16</v>
      </c>
      <c r="Q19" s="6">
        <f t="shared" si="3"/>
        <v>59.4</v>
      </c>
      <c r="S19" s="10"/>
      <c r="T19" s="10"/>
      <c r="U19" s="10"/>
    </row>
    <row r="20" spans="1:21" ht="12.75">
      <c r="A20" s="4" t="str">
        <f>'[1]Деды'!A35</f>
        <v>999</v>
      </c>
      <c r="B20" s="4" t="s">
        <v>39</v>
      </c>
      <c r="C20" s="4" t="s">
        <v>40</v>
      </c>
      <c r="D20" s="5">
        <v>0.5909722222222222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/>
      <c r="K20" s="6"/>
      <c r="L20" s="7">
        <v>0.8315509259259258</v>
      </c>
      <c r="M20" s="8">
        <f t="shared" si="0"/>
        <v>0.2405787037037036</v>
      </c>
      <c r="N20" s="8">
        <f>(6-E20-F20-G20-H20-I20-J20)*'[1]Штрафы'!A58+K20*'[1]Штрафы'!E58</f>
        <v>0.125</v>
      </c>
      <c r="O20" s="8">
        <f t="shared" si="1"/>
        <v>0.3655787037037036</v>
      </c>
      <c r="P20" s="6">
        <f t="shared" si="2"/>
        <v>17</v>
      </c>
      <c r="Q20" s="6">
        <f t="shared" si="3"/>
        <v>57.7</v>
      </c>
      <c r="S20" s="10"/>
      <c r="T20" s="10"/>
      <c r="U20" s="10"/>
    </row>
    <row r="21" spans="1:20" ht="12.75">
      <c r="A21" s="4" t="str">
        <f>'[1]Деды'!A54</f>
        <v>138</v>
      </c>
      <c r="B21" s="6" t="s">
        <v>41</v>
      </c>
      <c r="C21" s="6" t="s">
        <v>42</v>
      </c>
      <c r="D21" s="5">
        <v>0.6090277777777778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/>
      <c r="L21" s="7">
        <v>0.9930555555555555</v>
      </c>
      <c r="M21" s="8">
        <f t="shared" si="0"/>
        <v>0.38402777777777763</v>
      </c>
      <c r="N21" s="8">
        <f>(6-E21-F21-G21-H21-I21-J21)*'[1]Штрафы'!A85+K21*'[1]Штрафы'!E85</f>
        <v>0</v>
      </c>
      <c r="O21" s="8">
        <f t="shared" si="1"/>
        <v>0.38402777777777763</v>
      </c>
      <c r="P21" s="6">
        <f t="shared" si="2"/>
        <v>18</v>
      </c>
      <c r="Q21" s="6">
        <f t="shared" si="3"/>
        <v>56.1</v>
      </c>
      <c r="T21" s="10"/>
    </row>
    <row r="22" spans="1:21" ht="12.75">
      <c r="A22" s="4" t="str">
        <f>'[1]Деды'!A6</f>
        <v>005</v>
      </c>
      <c r="B22" s="6" t="s">
        <v>43</v>
      </c>
      <c r="C22" s="6" t="s">
        <v>33</v>
      </c>
      <c r="D22" s="5">
        <v>0.607638888888889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/>
      <c r="K22" s="6"/>
      <c r="L22" s="7">
        <v>0.8680555555555555</v>
      </c>
      <c r="M22" s="8">
        <f t="shared" si="0"/>
        <v>0.2604166666666665</v>
      </c>
      <c r="N22" s="8">
        <f>(6-E22-F22-G22-H22-I22-J22)*'[1]Штрафы'!A59+K22*'[1]Штрафы'!E59</f>
        <v>0.125</v>
      </c>
      <c r="O22" s="8">
        <f t="shared" si="1"/>
        <v>0.3854166666666665</v>
      </c>
      <c r="P22" s="6">
        <f t="shared" si="2"/>
        <v>19</v>
      </c>
      <c r="Q22" s="6">
        <f t="shared" si="3"/>
        <v>54.5</v>
      </c>
      <c r="S22" s="10"/>
      <c r="T22" s="10"/>
      <c r="U22" s="10"/>
    </row>
    <row r="23" spans="1:20" ht="12.75">
      <c r="A23" s="4" t="str">
        <f>'[1]Деды'!A69</f>
        <v>084</v>
      </c>
      <c r="B23" s="6" t="s">
        <v>44</v>
      </c>
      <c r="C23" s="6" t="s">
        <v>45</v>
      </c>
      <c r="D23" s="5">
        <v>0.6222222222222222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/>
      <c r="L23" s="8">
        <v>1.01875</v>
      </c>
      <c r="M23" s="8">
        <f t="shared" si="0"/>
        <v>0.3965277777777778</v>
      </c>
      <c r="N23" s="8">
        <f>(6-E23-F23-G23-H23-I23-J23)*'[1]Штрафы'!A81+K23*'[1]Штрафы'!E81</f>
        <v>0</v>
      </c>
      <c r="O23" s="8">
        <f t="shared" si="1"/>
        <v>0.3965277777777778</v>
      </c>
      <c r="P23" s="6">
        <f t="shared" si="2"/>
        <v>20</v>
      </c>
      <c r="Q23" s="6">
        <f t="shared" si="3"/>
        <v>53</v>
      </c>
      <c r="T23" s="10"/>
    </row>
    <row r="24" spans="1:17" ht="12">
      <c r="A24" s="4" t="str">
        <f>'[1]Деды'!A26</f>
        <v>008</v>
      </c>
      <c r="B24" s="4" t="s">
        <v>46</v>
      </c>
      <c r="C24" s="6" t="s">
        <v>23</v>
      </c>
      <c r="D24" s="5">
        <v>0.5805555555555556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/>
      <c r="K24" s="6"/>
      <c r="L24" s="7">
        <v>0.8569444444444444</v>
      </c>
      <c r="M24" s="8">
        <f t="shared" si="0"/>
        <v>0.2763888888888888</v>
      </c>
      <c r="N24" s="8">
        <f>(6-E24-F24-G24-H24-I24-J24)*'[1]Штрафы'!A60+K24*'[1]Штрафы'!E60</f>
        <v>0.125</v>
      </c>
      <c r="O24" s="8">
        <f t="shared" si="1"/>
        <v>0.4013888888888888</v>
      </c>
      <c r="P24" s="6">
        <f t="shared" si="2"/>
        <v>21</v>
      </c>
      <c r="Q24" s="6">
        <f t="shared" si="3"/>
        <v>51.5</v>
      </c>
    </row>
    <row r="25" spans="1:21" ht="12.75">
      <c r="A25" s="4" t="str">
        <f>'[1]Деды'!A16</f>
        <v>340</v>
      </c>
      <c r="B25" s="4" t="s">
        <v>47</v>
      </c>
      <c r="C25" s="4" t="s">
        <v>42</v>
      </c>
      <c r="D25" s="5">
        <v>0.5729166666666666</v>
      </c>
      <c r="E25" s="6">
        <v>1</v>
      </c>
      <c r="F25" s="6">
        <v>1</v>
      </c>
      <c r="G25" s="6">
        <v>1</v>
      </c>
      <c r="H25" s="6">
        <v>1</v>
      </c>
      <c r="I25" s="6">
        <v>1</v>
      </c>
      <c r="J25" s="6"/>
      <c r="K25" s="6">
        <v>1</v>
      </c>
      <c r="L25" s="7">
        <v>0.8288773148148149</v>
      </c>
      <c r="M25" s="8">
        <f t="shared" si="0"/>
        <v>0.25596064814814823</v>
      </c>
      <c r="N25" s="8">
        <f>(6-E25-F25-G25-H25-I25-J25)*'[1]Штрафы'!A61+K25*'[1]Штрафы'!E61</f>
        <v>0.16666666666666666</v>
      </c>
      <c r="O25" s="8">
        <f t="shared" si="1"/>
        <v>0.42262731481481486</v>
      </c>
      <c r="P25" s="6">
        <f t="shared" si="2"/>
        <v>22</v>
      </c>
      <c r="Q25" s="6">
        <f t="shared" si="3"/>
        <v>50</v>
      </c>
      <c r="S25" s="10"/>
      <c r="T25" s="10"/>
      <c r="U25" s="10"/>
    </row>
    <row r="26" spans="1:21" ht="12.75">
      <c r="A26" s="4" t="str">
        <f>'[1]Деды'!A55</f>
        <v>006</v>
      </c>
      <c r="B26" s="6" t="s">
        <v>48</v>
      </c>
      <c r="C26" s="6" t="s">
        <v>23</v>
      </c>
      <c r="D26" s="5">
        <v>0.6083333333333333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/>
      <c r="K26" s="6"/>
      <c r="L26" s="7">
        <v>0.9090277777777778</v>
      </c>
      <c r="M26" s="8">
        <f t="shared" si="0"/>
        <v>0.3006944444444445</v>
      </c>
      <c r="N26" s="8">
        <f>(6-E26-F26-G26-H26-I26-J26)*'[1]Штрафы'!A62+K26*'[1]Штрафы'!E62</f>
        <v>0.125</v>
      </c>
      <c r="O26" s="8">
        <f t="shared" si="1"/>
        <v>0.4256944444444445</v>
      </c>
      <c r="P26" s="6">
        <f t="shared" si="2"/>
        <v>23</v>
      </c>
      <c r="Q26" s="6">
        <f t="shared" si="3"/>
        <v>48.6</v>
      </c>
      <c r="S26" s="10"/>
      <c r="T26" s="10"/>
      <c r="U26" s="10"/>
    </row>
    <row r="27" spans="1:21" ht="12.75">
      <c r="A27" s="4" t="str">
        <f>'[1]Деды'!A41</f>
        <v>079</v>
      </c>
      <c r="B27" s="4" t="s">
        <v>49</v>
      </c>
      <c r="C27" s="4" t="s">
        <v>23</v>
      </c>
      <c r="D27" s="5">
        <v>0.5951388888888889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/>
      <c r="K27" s="6"/>
      <c r="L27" s="7">
        <v>0.9090277777777778</v>
      </c>
      <c r="M27" s="8">
        <f t="shared" si="0"/>
        <v>0.3138888888888889</v>
      </c>
      <c r="N27" s="8">
        <f>(6-E27-F27-G27-H27-I27-J27)*'[1]Штрафы'!A63+K27*'[1]Штрафы'!E63</f>
        <v>0.125</v>
      </c>
      <c r="O27" s="8">
        <f t="shared" si="1"/>
        <v>0.4388888888888889</v>
      </c>
      <c r="P27" s="6">
        <f t="shared" si="2"/>
        <v>24</v>
      </c>
      <c r="Q27" s="6">
        <f t="shared" si="3"/>
        <v>47.2</v>
      </c>
      <c r="S27" s="10"/>
      <c r="T27" s="10"/>
      <c r="U27" s="10"/>
    </row>
    <row r="28" spans="1:21" ht="12.75">
      <c r="A28" s="4" t="str">
        <f>'[1]Деды'!A33</f>
        <v>103</v>
      </c>
      <c r="B28" s="4" t="s">
        <v>50</v>
      </c>
      <c r="C28" s="4" t="s">
        <v>23</v>
      </c>
      <c r="D28" s="5">
        <v>0.5888888888888889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/>
      <c r="K28" s="6"/>
      <c r="L28" s="7">
        <v>0.904861111111111</v>
      </c>
      <c r="M28" s="8">
        <f t="shared" si="0"/>
        <v>0.3159722222222221</v>
      </c>
      <c r="N28" s="8">
        <f>(6-E28-F28-G28-H28-I28-J28)*'[1]Штрафы'!A64+K28*'[1]Штрафы'!E64</f>
        <v>0.125</v>
      </c>
      <c r="O28" s="8">
        <f t="shared" si="1"/>
        <v>0.4409722222222221</v>
      </c>
      <c r="P28" s="6">
        <f t="shared" si="2"/>
        <v>25</v>
      </c>
      <c r="Q28" s="6">
        <f t="shared" si="3"/>
        <v>45.8</v>
      </c>
      <c r="S28" s="10"/>
      <c r="T28" s="10"/>
      <c r="U28" s="10"/>
    </row>
    <row r="29" spans="1:21" ht="12.75">
      <c r="A29" s="4" t="str">
        <f>'[1]Деды'!A5</f>
        <v>060</v>
      </c>
      <c r="B29" s="4" t="s">
        <v>51</v>
      </c>
      <c r="C29" s="4" t="s">
        <v>19</v>
      </c>
      <c r="D29" s="5">
        <v>0.5625</v>
      </c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6"/>
      <c r="K29" s="6"/>
      <c r="L29" s="7">
        <v>0.9034722222222222</v>
      </c>
      <c r="M29" s="8">
        <f t="shared" si="0"/>
        <v>0.34097222222222223</v>
      </c>
      <c r="N29" s="8">
        <f>(6-E29-F29-G29-H29-I29-J29)*'[1]Штрафы'!A71+K29*'[1]Штрафы'!E71</f>
        <v>0.125</v>
      </c>
      <c r="O29" s="8">
        <f t="shared" si="1"/>
        <v>0.46597222222222223</v>
      </c>
      <c r="P29" s="6">
        <f t="shared" si="2"/>
        <v>26</v>
      </c>
      <c r="Q29" s="6">
        <f t="shared" si="3"/>
        <v>44.5</v>
      </c>
      <c r="S29" s="10"/>
      <c r="T29" s="10"/>
      <c r="U29" s="10"/>
    </row>
    <row r="30" spans="1:21" ht="12.75">
      <c r="A30" s="4" t="str">
        <f>'[1]Деды'!A30</f>
        <v>135</v>
      </c>
      <c r="B30" s="4" t="s">
        <v>52</v>
      </c>
      <c r="C30" s="4" t="s">
        <v>53</v>
      </c>
      <c r="D30" s="5">
        <v>0.5875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/>
      <c r="K30" s="6"/>
      <c r="L30" s="7">
        <v>0.9350694444444444</v>
      </c>
      <c r="M30" s="8">
        <f t="shared" si="0"/>
        <v>0.3475694444444444</v>
      </c>
      <c r="N30" s="8">
        <f>(6-E30-F30-G30-H30-I30-J30)*'[1]Штрафы'!A74+K30*'[1]Штрафы'!E74</f>
        <v>0.125</v>
      </c>
      <c r="O30" s="8">
        <f t="shared" si="1"/>
        <v>0.4725694444444444</v>
      </c>
      <c r="P30" s="6">
        <f t="shared" si="2"/>
        <v>27</v>
      </c>
      <c r="Q30" s="6">
        <f t="shared" si="3"/>
        <v>43.1</v>
      </c>
      <c r="S30" s="10"/>
      <c r="T30" s="10"/>
      <c r="U30" s="10"/>
    </row>
    <row r="31" spans="1:21" ht="12.75">
      <c r="A31" s="4" t="str">
        <f>'[1]Деды'!A34</f>
        <v>132</v>
      </c>
      <c r="B31" s="4" t="s">
        <v>54</v>
      </c>
      <c r="C31" s="4" t="s">
        <v>55</v>
      </c>
      <c r="D31" s="5">
        <v>0.5902777777777778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/>
      <c r="K31" s="6"/>
      <c r="L31" s="7">
        <v>0.9470023148148149</v>
      </c>
      <c r="M31" s="8">
        <f t="shared" si="0"/>
        <v>0.3567245370370371</v>
      </c>
      <c r="N31" s="8">
        <f>(6-E31-F31-G31-H31-I31-J31)*'[1]Штрафы'!A76+K31*'[1]Штрафы'!E76</f>
        <v>0.125</v>
      </c>
      <c r="O31" s="8">
        <f t="shared" si="1"/>
        <v>0.4817245370370371</v>
      </c>
      <c r="P31" s="6">
        <f t="shared" si="2"/>
        <v>28</v>
      </c>
      <c r="Q31" s="6">
        <f t="shared" si="3"/>
        <v>41.9</v>
      </c>
      <c r="S31" s="10"/>
      <c r="T31" s="10"/>
      <c r="U31" s="10"/>
    </row>
    <row r="32" spans="1:21" ht="12.75">
      <c r="A32" s="4" t="str">
        <f>'[1]Деды'!A60</f>
        <v>032</v>
      </c>
      <c r="B32" s="6" t="s">
        <v>56</v>
      </c>
      <c r="C32" s="6" t="str">
        <f>'[1]Деды'!C60</f>
        <v> </v>
      </c>
      <c r="D32" s="5">
        <v>0.6118055555555556</v>
      </c>
      <c r="E32" s="6">
        <v>1</v>
      </c>
      <c r="F32" s="6"/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7">
        <v>0.9340277777777778</v>
      </c>
      <c r="M32" s="8">
        <f t="shared" si="0"/>
        <v>0.3222222222222222</v>
      </c>
      <c r="N32" s="8">
        <f>(6-E32-F32-G32-H32-I32-J32)*'[1]Штрафы'!A84+K32*'[1]Штрафы'!E84</f>
        <v>0.16666666666666666</v>
      </c>
      <c r="O32" s="8">
        <f t="shared" si="1"/>
        <v>0.4888888888888888</v>
      </c>
      <c r="P32" s="6">
        <f t="shared" si="2"/>
        <v>29</v>
      </c>
      <c r="Q32" s="6">
        <f t="shared" si="3"/>
        <v>40.6</v>
      </c>
      <c r="S32" s="10"/>
      <c r="T32" s="10"/>
      <c r="U32" s="10"/>
    </row>
    <row r="33" spans="1:17" ht="12">
      <c r="A33" s="4" t="str">
        <f>'[1]Деды'!A39</f>
        <v>059</v>
      </c>
      <c r="B33" s="4" t="s">
        <v>57</v>
      </c>
      <c r="C33" s="4" t="s">
        <v>23</v>
      </c>
      <c r="D33" s="5">
        <v>0.5930555555555556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/>
      <c r="K33" s="6">
        <v>1</v>
      </c>
      <c r="L33" s="7">
        <v>0.9165972222222223</v>
      </c>
      <c r="M33" s="8">
        <f t="shared" si="0"/>
        <v>0.3235416666666667</v>
      </c>
      <c r="N33" s="8">
        <f>(6-E33-F33-G33-H33-I33-J33)*'[1]Штрафы'!A78+K33*'[1]Штрафы'!E78</f>
        <v>0.16666666666666666</v>
      </c>
      <c r="O33" s="8">
        <f t="shared" si="1"/>
        <v>0.49020833333333336</v>
      </c>
      <c r="P33" s="6">
        <f t="shared" si="2"/>
        <v>30</v>
      </c>
      <c r="Q33" s="6">
        <f t="shared" si="3"/>
        <v>39.3</v>
      </c>
    </row>
    <row r="34" spans="1:17" ht="12">
      <c r="A34" s="4" t="str">
        <f>'[1]Деды'!A42</f>
        <v>041</v>
      </c>
      <c r="B34" s="4" t="s">
        <v>58</v>
      </c>
      <c r="C34" s="4" t="s">
        <v>59</v>
      </c>
      <c r="D34" s="5">
        <v>0.5965277777777778</v>
      </c>
      <c r="E34" s="6">
        <v>1</v>
      </c>
      <c r="F34" s="6">
        <v>1</v>
      </c>
      <c r="G34" s="6">
        <v>1</v>
      </c>
      <c r="H34" s="6">
        <v>1</v>
      </c>
      <c r="I34" s="6"/>
      <c r="J34" s="6"/>
      <c r="K34" s="6"/>
      <c r="L34" s="7">
        <v>0.8387268518518519</v>
      </c>
      <c r="M34" s="8">
        <f t="shared" si="0"/>
        <v>0.24219907407407415</v>
      </c>
      <c r="N34" s="8">
        <f>(6-E34-F34-G34-H34-I34-J34)*'[1]Штрафы'!A79+K34*'[1]Штрафы'!E79</f>
        <v>0.25</v>
      </c>
      <c r="O34" s="8">
        <f t="shared" si="1"/>
        <v>0.49219907407407415</v>
      </c>
      <c r="P34" s="6">
        <f t="shared" si="2"/>
        <v>31</v>
      </c>
      <c r="Q34" s="6">
        <f t="shared" si="3"/>
        <v>38.1</v>
      </c>
    </row>
    <row r="35" spans="1:17" ht="12">
      <c r="A35" s="4" t="str">
        <f>'[1]Деды'!A64</f>
        <v>567</v>
      </c>
      <c r="B35" s="6" t="s">
        <v>60</v>
      </c>
      <c r="C35" s="6" t="s">
        <v>31</v>
      </c>
      <c r="D35" s="5">
        <v>0.6277777777777778</v>
      </c>
      <c r="E35" s="6">
        <v>1</v>
      </c>
      <c r="F35" s="6">
        <v>1</v>
      </c>
      <c r="G35" s="6">
        <v>1</v>
      </c>
      <c r="H35" s="6">
        <v>1</v>
      </c>
      <c r="I35" s="6"/>
      <c r="J35" s="6"/>
      <c r="K35" s="6">
        <v>1</v>
      </c>
      <c r="L35" s="7">
        <v>0.8409722222222222</v>
      </c>
      <c r="M35" s="8">
        <f t="shared" si="0"/>
        <v>0.21319444444444446</v>
      </c>
      <c r="N35" s="8">
        <f>(6-E35-F35-G35-H35-I35-J35)*'[1]Штрафы'!A80+K35*'[1]Штрафы'!E80</f>
        <v>0.2916666666666667</v>
      </c>
      <c r="O35" s="8">
        <f t="shared" si="1"/>
        <v>0.5048611111111112</v>
      </c>
      <c r="P35" s="6">
        <f t="shared" si="2"/>
        <v>32</v>
      </c>
      <c r="Q35" s="6">
        <f t="shared" si="3"/>
        <v>36.9</v>
      </c>
    </row>
    <row r="36" spans="1:17" ht="12">
      <c r="A36" s="4" t="str">
        <f>'[1]Деды'!A62</f>
        <v>082</v>
      </c>
      <c r="B36" s="6" t="s">
        <v>61</v>
      </c>
      <c r="C36" s="6" t="s">
        <v>23</v>
      </c>
      <c r="D36" s="5">
        <v>0.6145833333333334</v>
      </c>
      <c r="E36" s="6">
        <v>1</v>
      </c>
      <c r="F36" s="6">
        <v>1</v>
      </c>
      <c r="G36" s="6">
        <v>1</v>
      </c>
      <c r="H36" s="6">
        <v>1</v>
      </c>
      <c r="I36" s="6">
        <v>1</v>
      </c>
      <c r="J36" s="6"/>
      <c r="K36" s="6"/>
      <c r="L36" s="8">
        <v>1.0384953703703703</v>
      </c>
      <c r="M36" s="8">
        <f t="shared" si="0"/>
        <v>0.42391203703703695</v>
      </c>
      <c r="N36" s="8">
        <f>(6-E36-F36-G36-H36-I36-J36)*'[1]Штрафы'!A82+K36*'[1]Штрафы'!E82</f>
        <v>0.125</v>
      </c>
      <c r="O36" s="8">
        <f t="shared" si="1"/>
        <v>0.548912037037037</v>
      </c>
      <c r="P36" s="6">
        <f t="shared" si="2"/>
        <v>33</v>
      </c>
      <c r="Q36" s="6">
        <f t="shared" si="3"/>
        <v>35.7</v>
      </c>
    </row>
    <row r="37" spans="1:21" ht="12.75">
      <c r="A37" s="4" t="str">
        <f>'[1]Деды'!A43</f>
        <v>002</v>
      </c>
      <c r="B37" s="4" t="s">
        <v>62</v>
      </c>
      <c r="C37" s="4" t="s">
        <v>59</v>
      </c>
      <c r="D37" s="5">
        <v>0.59375</v>
      </c>
      <c r="E37" s="6">
        <v>1</v>
      </c>
      <c r="F37" s="6">
        <v>1</v>
      </c>
      <c r="G37" s="6">
        <v>1</v>
      </c>
      <c r="H37" s="6"/>
      <c r="I37" s="6">
        <v>1</v>
      </c>
      <c r="J37" s="6">
        <v>1</v>
      </c>
      <c r="K37" s="6"/>
      <c r="L37" s="8">
        <v>1.031423611111111</v>
      </c>
      <c r="M37" s="8">
        <f t="shared" si="0"/>
        <v>0.437673611111111</v>
      </c>
      <c r="N37" s="8">
        <f>(6-E37-F37-G37-H37-I37-J37)*'[1]Штрафы'!A86+K37*'[1]Штрафы'!E86</f>
        <v>0.125</v>
      </c>
      <c r="O37" s="8">
        <f t="shared" si="1"/>
        <v>0.562673611111111</v>
      </c>
      <c r="P37" s="6">
        <f t="shared" si="2"/>
        <v>34</v>
      </c>
      <c r="Q37" s="6">
        <f t="shared" si="3"/>
        <v>34.5</v>
      </c>
      <c r="S37" s="10"/>
      <c r="T37" s="10"/>
      <c r="U37" s="10"/>
    </row>
    <row r="38" spans="1:21" ht="12.75">
      <c r="A38" s="4" t="str">
        <f>'[1]Деды'!A31</f>
        <v>076</v>
      </c>
      <c r="B38" s="6" t="s">
        <v>63</v>
      </c>
      <c r="C38" s="6" t="str">
        <f>'[1]Деды'!C31</f>
        <v> </v>
      </c>
      <c r="D38" s="5">
        <v>0.5868055555555556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/>
      <c r="K38" s="6"/>
      <c r="L38" s="8">
        <v>1.0375</v>
      </c>
      <c r="M38" s="8">
        <f t="shared" si="0"/>
        <v>0.4506944444444445</v>
      </c>
      <c r="N38" s="8">
        <f>(6-E38-F38-G38-H38-I38-J38)*'[1]Штрафы'!A83+K38*'[1]Штрафы'!E83</f>
        <v>0.125</v>
      </c>
      <c r="O38" s="8">
        <f t="shared" si="1"/>
        <v>0.5756944444444445</v>
      </c>
      <c r="P38" s="6">
        <f t="shared" si="2"/>
        <v>35</v>
      </c>
      <c r="Q38" s="6">
        <f t="shared" si="3"/>
        <v>33.4</v>
      </c>
      <c r="S38" s="10"/>
      <c r="T38" s="10"/>
      <c r="U38" s="10"/>
    </row>
    <row r="39" spans="1:17" ht="12">
      <c r="A39" s="4" t="str">
        <f>'[1]Деды'!A23</f>
        <v>dorogi.net</v>
      </c>
      <c r="B39" s="4" t="s">
        <v>64</v>
      </c>
      <c r="C39" s="4" t="s">
        <v>23</v>
      </c>
      <c r="D39" s="5">
        <v>0.5770833333333333</v>
      </c>
      <c r="E39" s="6">
        <v>1</v>
      </c>
      <c r="F39" s="6">
        <v>1</v>
      </c>
      <c r="G39" s="6">
        <v>1</v>
      </c>
      <c r="H39" s="6">
        <v>1</v>
      </c>
      <c r="I39" s="6"/>
      <c r="J39" s="6">
        <v>1</v>
      </c>
      <c r="K39" s="6"/>
      <c r="L39" s="8">
        <v>1.0472222222222223</v>
      </c>
      <c r="M39" s="8">
        <f t="shared" si="0"/>
        <v>0.470138888888889</v>
      </c>
      <c r="N39" s="8">
        <f>(6-E39-F39-G39-H39-I39-J39)*'[1]Штрафы'!A87+K39*'[1]Штрафы'!E87</f>
        <v>0.125</v>
      </c>
      <c r="O39" s="8">
        <f t="shared" si="1"/>
        <v>0.595138888888889</v>
      </c>
      <c r="P39" s="6">
        <f t="shared" si="2"/>
        <v>36</v>
      </c>
      <c r="Q39" s="6">
        <f t="shared" si="3"/>
        <v>32.3</v>
      </c>
    </row>
    <row r="40" spans="1:17" ht="12">
      <c r="A40" s="4" t="str">
        <f>'[1]Деды'!A17</f>
        <v>033</v>
      </c>
      <c r="B40" s="4" t="s">
        <v>65</v>
      </c>
      <c r="C40" s="4" t="s">
        <v>66</v>
      </c>
      <c r="D40" s="5">
        <v>0.5736111111111112</v>
      </c>
      <c r="E40" s="6">
        <v>1</v>
      </c>
      <c r="F40" s="6">
        <v>1</v>
      </c>
      <c r="G40" s="6"/>
      <c r="H40" s="6">
        <v>1</v>
      </c>
      <c r="I40" s="6">
        <v>1</v>
      </c>
      <c r="J40" s="6"/>
      <c r="K40" s="6"/>
      <c r="L40" s="7">
        <v>0.9494212962962963</v>
      </c>
      <c r="M40" s="8">
        <f t="shared" si="0"/>
        <v>0.37581018518518516</v>
      </c>
      <c r="N40" s="8">
        <f>(6-E40-F40-G40-H40-I40-J40)*'[1]Штрафы'!A91+K40*'[1]Штрафы'!E91</f>
        <v>0.25</v>
      </c>
      <c r="O40" s="8">
        <f t="shared" si="1"/>
        <v>0.6258101851851852</v>
      </c>
      <c r="P40" s="6">
        <f t="shared" si="2"/>
        <v>37</v>
      </c>
      <c r="Q40" s="6">
        <f t="shared" si="3"/>
        <v>31.1</v>
      </c>
    </row>
    <row r="41" spans="1:17" ht="12">
      <c r="A41" s="4" t="str">
        <f>'[1]Деды'!A11</f>
        <v>023</v>
      </c>
      <c r="B41" s="4" t="s">
        <v>67</v>
      </c>
      <c r="C41" s="4" t="s">
        <v>23</v>
      </c>
      <c r="D41" s="5">
        <v>0.5680555555555555</v>
      </c>
      <c r="E41" s="6">
        <v>1</v>
      </c>
      <c r="F41" s="6">
        <v>1</v>
      </c>
      <c r="G41" s="6"/>
      <c r="H41" s="6">
        <v>1</v>
      </c>
      <c r="I41" s="6"/>
      <c r="J41" s="6"/>
      <c r="K41" s="6"/>
      <c r="L41" s="7">
        <v>0.9291666666666667</v>
      </c>
      <c r="M41" s="8">
        <f t="shared" si="0"/>
        <v>0.36111111111111116</v>
      </c>
      <c r="N41" s="8">
        <f>(6-E41-F41-G41-H41-I41-J41)*'[1]Штрафы'!A88+K41*'[1]Штрафы'!E88</f>
        <v>0.375</v>
      </c>
      <c r="O41" s="8">
        <f t="shared" si="1"/>
        <v>0.7361111111111112</v>
      </c>
      <c r="P41" s="6">
        <f t="shared" si="2"/>
        <v>38</v>
      </c>
      <c r="Q41" s="6">
        <f t="shared" si="3"/>
        <v>30</v>
      </c>
    </row>
    <row r="42" spans="1:17" ht="12">
      <c r="A42" s="4" t="str">
        <f>'[1]Деды'!A10</f>
        <v>123</v>
      </c>
      <c r="B42" s="4" t="s">
        <v>68</v>
      </c>
      <c r="C42" s="4" t="s">
        <v>69</v>
      </c>
      <c r="D42" s="5">
        <v>0.5680555555555555</v>
      </c>
      <c r="E42" s="6">
        <v>1</v>
      </c>
      <c r="F42" s="6">
        <v>1</v>
      </c>
      <c r="G42" s="6"/>
      <c r="H42" s="6">
        <v>1</v>
      </c>
      <c r="I42" s="6"/>
      <c r="J42" s="6"/>
      <c r="K42" s="6"/>
      <c r="L42" s="7">
        <v>0.9295138888888889</v>
      </c>
      <c r="M42" s="8">
        <f t="shared" si="0"/>
        <v>0.3614583333333333</v>
      </c>
      <c r="N42" s="8">
        <f>(6-E42-F42-G42-H42-I42-J42)*'[1]Штрафы'!A89+K42*'[1]Штрафы'!E89</f>
        <v>0.375</v>
      </c>
      <c r="O42" s="8">
        <f t="shared" si="1"/>
        <v>0.7364583333333333</v>
      </c>
      <c r="P42" s="6">
        <f t="shared" si="2"/>
        <v>39</v>
      </c>
      <c r="Q42" s="6">
        <f t="shared" si="3"/>
        <v>28.9</v>
      </c>
    </row>
    <row r="43" spans="1:17" ht="12">
      <c r="A43" s="4" t="str">
        <f>'[1]Деды'!A14</f>
        <v>139</v>
      </c>
      <c r="B43" s="4" t="s">
        <v>70</v>
      </c>
      <c r="C43" s="4" t="s">
        <v>23</v>
      </c>
      <c r="D43" s="5">
        <v>0.5715277777777777</v>
      </c>
      <c r="E43" s="6">
        <v>1</v>
      </c>
      <c r="F43" s="6">
        <v>1</v>
      </c>
      <c r="G43" s="6"/>
      <c r="H43" s="6">
        <v>1</v>
      </c>
      <c r="I43" s="6"/>
      <c r="J43" s="6"/>
      <c r="K43" s="6"/>
      <c r="L43" s="7">
        <v>0.9356481481481481</v>
      </c>
      <c r="M43" s="8">
        <f t="shared" si="0"/>
        <v>0.36412037037037037</v>
      </c>
      <c r="N43" s="8">
        <f>(6-E43-F43-G43-H43-I43-J43)*'[1]Штрафы'!A90+K43*'[1]Штрафы'!E90</f>
        <v>0.375</v>
      </c>
      <c r="O43" s="8">
        <f t="shared" si="1"/>
        <v>0.7391203703703704</v>
      </c>
      <c r="P43" s="6">
        <f t="shared" si="2"/>
        <v>40</v>
      </c>
      <c r="Q43" s="6">
        <f t="shared" si="3"/>
        <v>27.9</v>
      </c>
    </row>
    <row r="44" spans="1:17" ht="12">
      <c r="A44" s="4" t="str">
        <f>'[1]Деды'!A8</f>
        <v>004</v>
      </c>
      <c r="B44" s="6" t="s">
        <v>71</v>
      </c>
      <c r="C44" s="6" t="s">
        <v>33</v>
      </c>
      <c r="D44" s="5">
        <v>0.5638888888888889</v>
      </c>
      <c r="E44" s="6">
        <v>1</v>
      </c>
      <c r="F44" s="6">
        <v>1</v>
      </c>
      <c r="G44" s="6"/>
      <c r="H44" s="6">
        <v>1</v>
      </c>
      <c r="I44" s="6"/>
      <c r="J44" s="6"/>
      <c r="K44" s="6"/>
      <c r="L44" s="7">
        <v>0.949537037037037</v>
      </c>
      <c r="M44" s="8">
        <f t="shared" si="0"/>
        <v>0.3856481481481481</v>
      </c>
      <c r="N44" s="8">
        <f>(6-E44-F44-G44-H44-I44-J44)*'[1]Штрафы'!A92+K44*'[1]Штрафы'!E92</f>
        <v>0.375</v>
      </c>
      <c r="O44" s="8">
        <f t="shared" si="1"/>
        <v>0.7606481481481481</v>
      </c>
      <c r="P44" s="6">
        <f t="shared" si="2"/>
        <v>41</v>
      </c>
      <c r="Q44" s="6">
        <f t="shared" si="3"/>
        <v>26.8</v>
      </c>
    </row>
    <row r="45" spans="1:17" ht="12">
      <c r="A45" s="4" t="str">
        <f>'[1]Деды'!A9</f>
        <v>129</v>
      </c>
      <c r="B45" s="4" t="s">
        <v>72</v>
      </c>
      <c r="C45" s="6" t="str">
        <f>'[1]Деды'!C9</f>
        <v> </v>
      </c>
      <c r="D45" s="5">
        <v>0.5659722222222222</v>
      </c>
      <c r="E45" s="6">
        <v>1</v>
      </c>
      <c r="F45" s="6">
        <v>1</v>
      </c>
      <c r="G45" s="6"/>
      <c r="H45" s="6"/>
      <c r="I45" s="6"/>
      <c r="J45" s="6"/>
      <c r="K45" s="6"/>
      <c r="L45" s="7">
        <v>0.9356481481481481</v>
      </c>
      <c r="M45" s="8">
        <f t="shared" si="0"/>
        <v>0.3696759259259259</v>
      </c>
      <c r="N45" s="8">
        <f>(6-E45-F45-G45-H45-I45-J45)*'[1]Штрафы'!A93+K45*'[1]Штрафы'!E93</f>
        <v>0.5</v>
      </c>
      <c r="O45" s="8">
        <f t="shared" si="1"/>
        <v>0.8696759259259259</v>
      </c>
      <c r="P45" s="6">
        <f t="shared" si="2"/>
        <v>42</v>
      </c>
      <c r="Q45" s="6">
        <f t="shared" si="3"/>
        <v>25.7</v>
      </c>
    </row>
    <row r="46" spans="1:21" ht="12.75">
      <c r="A46" s="4" t="str">
        <f>'[1]Деды'!A20</f>
        <v>035</v>
      </c>
      <c r="B46" s="4" t="s">
        <v>73</v>
      </c>
      <c r="C46" s="4" t="s">
        <v>66</v>
      </c>
      <c r="D46" s="5">
        <v>0.5791666666666667</v>
      </c>
      <c r="E46" s="6"/>
      <c r="F46" s="6"/>
      <c r="G46" s="6"/>
      <c r="H46" s="6"/>
      <c r="I46" s="6"/>
      <c r="J46" s="6"/>
      <c r="K46" s="6"/>
      <c r="L46" s="7">
        <v>0.7328703703703704</v>
      </c>
      <c r="M46" s="8">
        <f t="shared" si="0"/>
        <v>0.15370370370370368</v>
      </c>
      <c r="N46" s="8">
        <f>(6-E46-F46-G46-H46-I46-G46)*'[1]Штрафы'!A86+K46*'[1]Штрафы'!E86</f>
        <v>0.75</v>
      </c>
      <c r="O46" s="8">
        <f t="shared" si="1"/>
        <v>0.9037037037037037</v>
      </c>
      <c r="P46" s="6">
        <f t="shared" si="2"/>
        <v>43</v>
      </c>
      <c r="Q46" s="6">
        <f t="shared" si="3"/>
        <v>24.7</v>
      </c>
      <c r="S46" s="10"/>
      <c r="T46" s="10"/>
      <c r="U46" s="10"/>
    </row>
    <row r="47" spans="1:21" ht="12.75">
      <c r="A47" s="4" t="str">
        <f>'[1]Деды'!A67</f>
        <v>106</v>
      </c>
      <c r="B47" s="6" t="s">
        <v>74</v>
      </c>
      <c r="C47" s="6" t="s">
        <v>23</v>
      </c>
      <c r="D47" s="5">
        <v>0.6340277777777777</v>
      </c>
      <c r="E47" s="6"/>
      <c r="F47" s="6"/>
      <c r="G47" s="6"/>
      <c r="H47" s="6"/>
      <c r="I47" s="6"/>
      <c r="J47" s="6"/>
      <c r="K47" s="6"/>
      <c r="L47" s="6"/>
      <c r="M47" s="8">
        <f t="shared" si="0"/>
        <v>-0.6340277777777777</v>
      </c>
      <c r="N47" s="8">
        <f>(6-E47-F47-G47-H47-I47-J47)*'[1]Штрафы'!A94+K47*'[1]Штрафы'!E94</f>
        <v>0.75</v>
      </c>
      <c r="O47" s="8" t="s">
        <v>75</v>
      </c>
      <c r="P47" s="6">
        <f t="shared" si="2"/>
        <v>44</v>
      </c>
      <c r="Q47" s="6"/>
      <c r="S47" s="10"/>
      <c r="T47" s="10"/>
      <c r="U47" s="10"/>
    </row>
    <row r="48" spans="1:21" ht="12.75">
      <c r="A48" s="4" t="str">
        <f>'[1]Деды'!A66</f>
        <v>089</v>
      </c>
      <c r="B48" s="6" t="s">
        <v>76</v>
      </c>
      <c r="C48" s="6" t="s">
        <v>33</v>
      </c>
      <c r="D48" s="5">
        <v>0.6236111111111111</v>
      </c>
      <c r="E48" s="6"/>
      <c r="F48" s="6"/>
      <c r="G48" s="6"/>
      <c r="H48" s="6"/>
      <c r="I48" s="6"/>
      <c r="J48" s="6"/>
      <c r="K48" s="6"/>
      <c r="L48" s="6"/>
      <c r="M48" s="8">
        <f t="shared" si="0"/>
        <v>-0.6236111111111111</v>
      </c>
      <c r="N48" s="8">
        <f>(6-E48-F48-G48-H48-I48-J48)*'[1]Штрафы'!A95+K48*'[1]Штрафы'!E95</f>
        <v>0.75</v>
      </c>
      <c r="O48" s="8" t="s">
        <v>75</v>
      </c>
      <c r="P48" s="6">
        <f t="shared" si="2"/>
        <v>45</v>
      </c>
      <c r="Q48" s="6"/>
      <c r="S48" s="10"/>
      <c r="T48" s="10"/>
      <c r="U48" s="10"/>
    </row>
    <row r="49" spans="1:21" ht="12.75">
      <c r="A49" s="4" t="str">
        <f>'[1]Деды'!A61</f>
        <v>133</v>
      </c>
      <c r="B49" s="6" t="s">
        <v>77</v>
      </c>
      <c r="C49" s="6" t="s">
        <v>78</v>
      </c>
      <c r="D49" s="5">
        <v>0.6229166666666667</v>
      </c>
      <c r="E49" s="6"/>
      <c r="F49" s="6"/>
      <c r="G49" s="6"/>
      <c r="H49" s="6"/>
      <c r="I49" s="6"/>
      <c r="J49" s="6"/>
      <c r="K49" s="6"/>
      <c r="L49" s="6"/>
      <c r="M49" s="8">
        <f t="shared" si="0"/>
        <v>-0.6229166666666667</v>
      </c>
      <c r="N49" s="8">
        <f>(6-E49-F49-G49-H49-I49-J49)*'[1]Штрафы'!A96+K49*'[1]Штрафы'!E96</f>
        <v>0.75</v>
      </c>
      <c r="O49" s="8" t="s">
        <v>75</v>
      </c>
      <c r="P49" s="6">
        <f t="shared" si="2"/>
        <v>46</v>
      </c>
      <c r="Q49" s="6"/>
      <c r="S49" s="10"/>
      <c r="T49" s="10"/>
      <c r="U49" s="10"/>
    </row>
    <row r="50" spans="1:21" ht="12.75">
      <c r="A50" s="4" t="str">
        <f>'[1]Деды'!A68</f>
        <v>085</v>
      </c>
      <c r="B50" s="6" t="s">
        <v>79</v>
      </c>
      <c r="C50" s="6" t="s">
        <v>23</v>
      </c>
      <c r="D50" s="5">
        <v>0.6201388888888889</v>
      </c>
      <c r="E50" s="6"/>
      <c r="F50" s="6"/>
      <c r="G50" s="6"/>
      <c r="H50" s="6"/>
      <c r="I50" s="6"/>
      <c r="J50" s="6"/>
      <c r="K50" s="6"/>
      <c r="L50" s="6"/>
      <c r="M50" s="8">
        <f t="shared" si="0"/>
        <v>-0.6201388888888889</v>
      </c>
      <c r="N50" s="8">
        <f>(6-E50-F50-G50-H50-I50-J50)*'[1]Штрафы'!A97+K50*'[1]Штрафы'!E97</f>
        <v>0.75</v>
      </c>
      <c r="O50" s="8" t="s">
        <v>75</v>
      </c>
      <c r="P50" s="6">
        <f t="shared" si="2"/>
        <v>47</v>
      </c>
      <c r="Q50" s="6"/>
      <c r="S50" s="10"/>
      <c r="T50" s="10"/>
      <c r="U50" s="10"/>
    </row>
    <row r="51" spans="1:21" ht="12.75">
      <c r="A51" s="4" t="str">
        <f>'[1]Деды'!A71</f>
        <v>456</v>
      </c>
      <c r="B51" s="4" t="s">
        <v>80</v>
      </c>
      <c r="C51" s="4" t="s">
        <v>23</v>
      </c>
      <c r="D51" s="5">
        <v>0.6194444444444445</v>
      </c>
      <c r="E51" s="6">
        <v>1</v>
      </c>
      <c r="F51" s="6">
        <v>1</v>
      </c>
      <c r="G51" s="6"/>
      <c r="H51" s="6">
        <v>1</v>
      </c>
      <c r="I51" s="6">
        <v>1</v>
      </c>
      <c r="J51" s="6"/>
      <c r="K51" s="6"/>
      <c r="L51" s="6"/>
      <c r="M51" s="8">
        <f t="shared" si="0"/>
        <v>-0.6194444444444445</v>
      </c>
      <c r="N51" s="8">
        <f>(6-E51-F51-G51-H51-I51-J51)*'[1]Штрафы'!A98+K51*'[1]Штрафы'!E98</f>
        <v>0.25</v>
      </c>
      <c r="O51" s="8" t="s">
        <v>75</v>
      </c>
      <c r="P51" s="6">
        <f t="shared" si="2"/>
        <v>48</v>
      </c>
      <c r="Q51" s="6"/>
      <c r="S51" s="10"/>
      <c r="T51" s="10"/>
      <c r="U51" s="10"/>
    </row>
    <row r="52" spans="1:21" ht="12.75">
      <c r="A52" s="4" t="str">
        <f>'[1]Деды'!A70</f>
        <v>098</v>
      </c>
      <c r="B52" s="4" t="s">
        <v>81</v>
      </c>
      <c r="C52" s="4" t="s">
        <v>23</v>
      </c>
      <c r="D52" s="5">
        <v>0.61875</v>
      </c>
      <c r="E52" s="6"/>
      <c r="F52" s="6"/>
      <c r="G52" s="6"/>
      <c r="H52" s="6"/>
      <c r="I52" s="6"/>
      <c r="J52" s="6"/>
      <c r="K52" s="6"/>
      <c r="L52" s="6"/>
      <c r="M52" s="8">
        <f t="shared" si="0"/>
        <v>-0.61875</v>
      </c>
      <c r="N52" s="8">
        <f>(6-E52-F52-G52-H52-I52-J52)*'[1]Штрафы'!A99+K52*'[1]Штрафы'!E99</f>
        <v>0.75</v>
      </c>
      <c r="O52" s="8" t="s">
        <v>75</v>
      </c>
      <c r="P52" s="6">
        <f t="shared" si="2"/>
        <v>49</v>
      </c>
      <c r="Q52" s="6"/>
      <c r="S52" s="10"/>
      <c r="T52" s="10"/>
      <c r="U52" s="10"/>
    </row>
    <row r="53" spans="1:21" ht="12.75">
      <c r="A53" s="4" t="str">
        <f>'[1]Деды'!A56</f>
        <v>091</v>
      </c>
      <c r="B53" s="6" t="s">
        <v>82</v>
      </c>
      <c r="C53" s="6" t="s">
        <v>23</v>
      </c>
      <c r="D53" s="5">
        <v>0.6131944444444445</v>
      </c>
      <c r="E53" s="6">
        <v>1</v>
      </c>
      <c r="F53" s="6">
        <v>1</v>
      </c>
      <c r="G53" s="6"/>
      <c r="H53" s="6">
        <v>1</v>
      </c>
      <c r="I53" s="6">
        <v>1</v>
      </c>
      <c r="J53" s="6"/>
      <c r="K53" s="6"/>
      <c r="L53" s="6"/>
      <c r="M53" s="8">
        <f t="shared" si="0"/>
        <v>-0.6131944444444445</v>
      </c>
      <c r="N53" s="8">
        <f>(6-E53-F53-G53-H53-I53-J53)*'[1]Штрафы'!A100+K53*'[1]Штрафы'!E100</f>
        <v>0.25</v>
      </c>
      <c r="O53" s="8" t="s">
        <v>75</v>
      </c>
      <c r="P53" s="6">
        <f t="shared" si="2"/>
        <v>50</v>
      </c>
      <c r="Q53" s="6"/>
      <c r="S53" s="10"/>
      <c r="T53" s="10"/>
      <c r="U53" s="10"/>
    </row>
    <row r="54" spans="1:21" ht="12.75">
      <c r="A54" s="4" t="str">
        <f>'[1]Деды'!A57</f>
        <v>071</v>
      </c>
      <c r="B54" s="6" t="s">
        <v>83</v>
      </c>
      <c r="C54" s="6" t="s">
        <v>23</v>
      </c>
      <c r="D54" s="5">
        <v>0.6097222222222222</v>
      </c>
      <c r="E54" s="6">
        <v>1</v>
      </c>
      <c r="F54" s="6">
        <v>1</v>
      </c>
      <c r="G54" s="6"/>
      <c r="H54" s="6">
        <v>1</v>
      </c>
      <c r="I54" s="6">
        <v>1</v>
      </c>
      <c r="J54" s="6"/>
      <c r="K54" s="6"/>
      <c r="L54" s="6"/>
      <c r="M54" s="8">
        <f t="shared" si="0"/>
        <v>-0.6097222222222222</v>
      </c>
      <c r="N54" s="8">
        <f>(6-E54-F54-G54-H54-I54-J54)*'[1]Штрафы'!A101+K54*'[1]Штрафы'!E101</f>
        <v>0.25</v>
      </c>
      <c r="O54" s="8" t="s">
        <v>75</v>
      </c>
      <c r="P54" s="6">
        <f t="shared" si="2"/>
        <v>51</v>
      </c>
      <c r="Q54" s="6"/>
      <c r="S54" s="10"/>
      <c r="T54" s="10"/>
      <c r="U54" s="10"/>
    </row>
    <row r="55" spans="1:21" ht="12.75">
      <c r="A55" s="4" t="str">
        <f>'[1]Деды'!A51</f>
        <v>105</v>
      </c>
      <c r="B55" s="4" t="s">
        <v>84</v>
      </c>
      <c r="C55" s="4" t="s">
        <v>23</v>
      </c>
      <c r="D55" s="5">
        <v>0.6069444444444444</v>
      </c>
      <c r="E55" s="6"/>
      <c r="F55" s="6"/>
      <c r="G55" s="6"/>
      <c r="H55" s="6"/>
      <c r="I55" s="6"/>
      <c r="J55" s="6"/>
      <c r="K55" s="6"/>
      <c r="L55" s="6"/>
      <c r="M55" s="8">
        <f t="shared" si="0"/>
        <v>-0.6069444444444444</v>
      </c>
      <c r="N55" s="8">
        <f>(6-E55-F55-G55-H55-I55-J55)*'[1]Штрафы'!A102+K55*'[1]Штрафы'!E102</f>
        <v>0.75</v>
      </c>
      <c r="O55" s="8" t="s">
        <v>75</v>
      </c>
      <c r="P55" s="6">
        <f t="shared" si="2"/>
        <v>52</v>
      </c>
      <c r="Q55" s="6"/>
      <c r="S55" s="10"/>
      <c r="T55" s="10"/>
      <c r="U55" s="10"/>
    </row>
    <row r="56" spans="1:21" ht="12.75">
      <c r="A56" s="4" t="str">
        <f>'[1]Деды'!A50</f>
        <v>Т-60</v>
      </c>
      <c r="B56" s="4" t="s">
        <v>85</v>
      </c>
      <c r="C56" s="6" t="s">
        <v>23</v>
      </c>
      <c r="D56" s="5">
        <v>0.6055555555555555</v>
      </c>
      <c r="E56" s="6"/>
      <c r="F56" s="6"/>
      <c r="G56" s="6"/>
      <c r="H56" s="6"/>
      <c r="I56" s="6"/>
      <c r="J56" s="6"/>
      <c r="K56" s="6"/>
      <c r="L56" s="6"/>
      <c r="M56" s="8">
        <f t="shared" si="0"/>
        <v>-0.6055555555555555</v>
      </c>
      <c r="N56" s="8">
        <f>(6-E56-F56-G56-H56-I56-J56)*'[1]Штрафы'!A103+K56*'[1]Штрафы'!E103</f>
        <v>0.75</v>
      </c>
      <c r="O56" s="8" t="s">
        <v>75</v>
      </c>
      <c r="P56" s="6">
        <f t="shared" si="2"/>
        <v>53</v>
      </c>
      <c r="Q56" s="6"/>
      <c r="S56" s="10"/>
      <c r="T56" s="10"/>
      <c r="U56" s="10"/>
    </row>
    <row r="57" spans="1:21" ht="12.75">
      <c r="A57" s="4" t="str">
        <f>'[1]Деды'!A46</f>
        <v>108</v>
      </c>
      <c r="B57" s="6" t="s">
        <v>86</v>
      </c>
      <c r="C57" s="6" t="s">
        <v>33</v>
      </c>
      <c r="D57" s="5">
        <v>0.6041666666666666</v>
      </c>
      <c r="E57" s="6"/>
      <c r="F57" s="6"/>
      <c r="G57" s="6"/>
      <c r="H57" s="6"/>
      <c r="I57" s="6"/>
      <c r="J57" s="6"/>
      <c r="K57" s="6"/>
      <c r="L57" s="6"/>
      <c r="M57" s="8">
        <f t="shared" si="0"/>
        <v>-0.6041666666666666</v>
      </c>
      <c r="N57" s="8">
        <f>(6-E57-F57-G57-H57-I57-J57)*'[1]Штрафы'!A104+K57*'[1]Штрафы'!E104</f>
        <v>0.75</v>
      </c>
      <c r="O57" s="8" t="s">
        <v>75</v>
      </c>
      <c r="P57" s="6">
        <f t="shared" si="2"/>
        <v>54</v>
      </c>
      <c r="Q57" s="6"/>
      <c r="S57" s="10"/>
      <c r="T57" s="10"/>
      <c r="U57" s="10"/>
    </row>
    <row r="58" spans="1:21" ht="12.75">
      <c r="A58" s="4" t="str">
        <f>'[1]Деды'!A40</f>
        <v>019</v>
      </c>
      <c r="B58" s="4" t="s">
        <v>87</v>
      </c>
      <c r="C58" s="4" t="s">
        <v>53</v>
      </c>
      <c r="D58" s="5">
        <v>0.6034722222222222</v>
      </c>
      <c r="E58" s="6"/>
      <c r="F58" s="6"/>
      <c r="G58" s="6"/>
      <c r="H58" s="6"/>
      <c r="I58" s="6"/>
      <c r="J58" s="6"/>
      <c r="K58" s="6"/>
      <c r="L58" s="6"/>
      <c r="M58" s="8">
        <f t="shared" si="0"/>
        <v>-0.6034722222222222</v>
      </c>
      <c r="N58" s="8">
        <f>(6-E58-F58-G58-H58-I58-J58)*'[1]Штрафы'!A105+K58*'[1]Штрафы'!E105</f>
        <v>0.75</v>
      </c>
      <c r="O58" s="8" t="s">
        <v>75</v>
      </c>
      <c r="P58" s="6">
        <f t="shared" si="2"/>
        <v>55</v>
      </c>
      <c r="Q58" s="6"/>
      <c r="S58" s="10"/>
      <c r="T58" s="10"/>
      <c r="U58" s="10"/>
    </row>
    <row r="59" spans="1:21" ht="12.75">
      <c r="A59" s="4" t="str">
        <f>'[1]Деды'!A44</f>
        <v>137</v>
      </c>
      <c r="B59" s="4" t="s">
        <v>88</v>
      </c>
      <c r="C59" s="4" t="s">
        <v>59</v>
      </c>
      <c r="D59" s="5">
        <v>0.6020833333333333</v>
      </c>
      <c r="E59" s="6"/>
      <c r="F59" s="6"/>
      <c r="G59" s="6"/>
      <c r="H59" s="6"/>
      <c r="I59" s="6"/>
      <c r="J59" s="6"/>
      <c r="K59" s="6"/>
      <c r="L59" s="6"/>
      <c r="M59" s="8">
        <f t="shared" si="0"/>
        <v>-0.6020833333333333</v>
      </c>
      <c r="N59" s="8">
        <f>(6-E59-F59-G59-H59-I59-J59)*'[1]Штрафы'!A106+K59*'[1]Штрафы'!E106</f>
        <v>0.75</v>
      </c>
      <c r="O59" s="8" t="s">
        <v>75</v>
      </c>
      <c r="P59" s="6">
        <f t="shared" si="2"/>
        <v>56</v>
      </c>
      <c r="Q59" s="6"/>
      <c r="S59" s="10"/>
      <c r="T59" s="10"/>
      <c r="U59" s="10"/>
    </row>
    <row r="60" spans="1:21" ht="12.75">
      <c r="A60" s="4" t="str">
        <f>'[1]Деды'!A29</f>
        <v>081</v>
      </c>
      <c r="B60" s="4" t="s">
        <v>89</v>
      </c>
      <c r="C60" s="4" t="s">
        <v>90</v>
      </c>
      <c r="D60" s="5">
        <v>0.5888888888888889</v>
      </c>
      <c r="E60" s="6"/>
      <c r="F60" s="6"/>
      <c r="G60" s="6"/>
      <c r="H60" s="6"/>
      <c r="I60" s="6"/>
      <c r="J60" s="6"/>
      <c r="K60" s="6"/>
      <c r="L60" s="6"/>
      <c r="M60" s="8">
        <f t="shared" si="0"/>
        <v>-0.5888888888888889</v>
      </c>
      <c r="N60" s="8">
        <f>(6-E60-F60-G60-H60-I60-J60)*'[1]Штрафы'!A107+K60*'[1]Штрафы'!E107</f>
        <v>0.75</v>
      </c>
      <c r="O60" s="8" t="s">
        <v>75</v>
      </c>
      <c r="P60" s="6">
        <f t="shared" si="2"/>
        <v>57</v>
      </c>
      <c r="Q60" s="6"/>
      <c r="S60" s="10"/>
      <c r="T60" s="10"/>
      <c r="U60" s="10"/>
    </row>
    <row r="61" spans="1:20" ht="12.75">
      <c r="A61" s="4" t="str">
        <f>'[1]Деды'!A32</f>
        <v>оранта</v>
      </c>
      <c r="B61" s="4" t="s">
        <v>91</v>
      </c>
      <c r="C61" s="6" t="s">
        <v>23</v>
      </c>
      <c r="D61" s="5">
        <v>0.5881944444444445</v>
      </c>
      <c r="E61" s="6"/>
      <c r="F61" s="6"/>
      <c r="G61" s="6"/>
      <c r="H61" s="6"/>
      <c r="I61" s="6"/>
      <c r="J61" s="6"/>
      <c r="K61" s="6"/>
      <c r="L61" s="6"/>
      <c r="M61" s="8">
        <f t="shared" si="0"/>
        <v>-0.5881944444444445</v>
      </c>
      <c r="N61" s="8">
        <f>(6-E61-F61-G61-H61-I61-J61)*'[1]Штрафы'!A108+K61*'[1]Штрафы'!E108</f>
        <v>0.75</v>
      </c>
      <c r="O61" s="8" t="s">
        <v>75</v>
      </c>
      <c r="P61" s="6">
        <f t="shared" si="2"/>
        <v>58</v>
      </c>
      <c r="Q61" s="6"/>
      <c r="T61" s="10"/>
    </row>
    <row r="62" spans="1:21" ht="12.75">
      <c r="A62" s="4" t="str">
        <f>'[1]Деды'!A28</f>
        <v>068</v>
      </c>
      <c r="B62" s="6" t="s">
        <v>92</v>
      </c>
      <c r="C62" s="6" t="s">
        <v>23</v>
      </c>
      <c r="D62" s="5">
        <v>0.5861111111111111</v>
      </c>
      <c r="E62" s="6">
        <v>1</v>
      </c>
      <c r="F62" s="6">
        <v>1</v>
      </c>
      <c r="G62" s="6"/>
      <c r="H62" s="6">
        <v>1</v>
      </c>
      <c r="I62" s="6">
        <v>1</v>
      </c>
      <c r="J62" s="6"/>
      <c r="K62" s="6"/>
      <c r="L62" s="6"/>
      <c r="M62" s="8">
        <f t="shared" si="0"/>
        <v>-0.5861111111111111</v>
      </c>
      <c r="N62" s="8">
        <f>(6-E62-F62-G62-H62-I62-J62)*'[1]Штрафы'!A109+K62*'[1]Штрафы'!E109</f>
        <v>0.25</v>
      </c>
      <c r="O62" s="8" t="s">
        <v>75</v>
      </c>
      <c r="P62" s="6">
        <f t="shared" si="2"/>
        <v>59</v>
      </c>
      <c r="Q62" s="6"/>
      <c r="S62" s="10"/>
      <c r="T62" s="10"/>
      <c r="U62" s="10"/>
    </row>
    <row r="63" spans="1:21" ht="12.75">
      <c r="A63" s="4" t="str">
        <f>'[1]Деды'!A27</f>
        <v>045</v>
      </c>
      <c r="B63" s="4" t="s">
        <v>93</v>
      </c>
      <c r="C63" s="4" t="s">
        <v>40</v>
      </c>
      <c r="D63" s="5">
        <v>0.5854166666666667</v>
      </c>
      <c r="E63" s="6"/>
      <c r="F63" s="6"/>
      <c r="G63" s="6"/>
      <c r="H63" s="6"/>
      <c r="I63" s="6"/>
      <c r="J63" s="6"/>
      <c r="K63" s="6"/>
      <c r="L63" s="6"/>
      <c r="M63" s="8">
        <f t="shared" si="0"/>
        <v>-0.5854166666666667</v>
      </c>
      <c r="N63" s="8">
        <f>(6-E63-F63-G63-H63-I63-J63)*'[1]Штрафы'!A110+K63*'[1]Штрафы'!E110</f>
        <v>0.75</v>
      </c>
      <c r="O63" s="8" t="s">
        <v>75</v>
      </c>
      <c r="P63" s="6">
        <f t="shared" si="2"/>
        <v>60</v>
      </c>
      <c r="Q63" s="6"/>
      <c r="S63" s="10"/>
      <c r="T63" s="10"/>
      <c r="U63" s="10"/>
    </row>
    <row r="64" spans="1:21" ht="12.75">
      <c r="A64" s="4" t="str">
        <f>'[1]Деды'!A25</f>
        <v>107</v>
      </c>
      <c r="B64" s="6" t="s">
        <v>94</v>
      </c>
      <c r="C64" s="6" t="s">
        <v>23</v>
      </c>
      <c r="D64" s="5">
        <v>0.579861111111111</v>
      </c>
      <c r="E64" s="6"/>
      <c r="F64" s="6"/>
      <c r="G64" s="6"/>
      <c r="H64" s="6"/>
      <c r="I64" s="6"/>
      <c r="J64" s="6"/>
      <c r="K64" s="6"/>
      <c r="L64" s="6"/>
      <c r="M64" s="8">
        <f t="shared" si="0"/>
        <v>-0.579861111111111</v>
      </c>
      <c r="N64" s="8">
        <f>(6-E64-F64-G64-H64-I64-J64)*'[1]Штрафы'!A111+K64*'[1]Штрафы'!E111</f>
        <v>0.75</v>
      </c>
      <c r="O64" s="8" t="s">
        <v>75</v>
      </c>
      <c r="P64" s="6">
        <f t="shared" si="2"/>
        <v>61</v>
      </c>
      <c r="Q64" s="6"/>
      <c r="S64" s="10"/>
      <c r="T64" s="10"/>
      <c r="U64" s="10"/>
    </row>
    <row r="65" spans="1:21" ht="12.75">
      <c r="A65" s="4" t="str">
        <f>'[1]Деды'!A22</f>
        <v>010</v>
      </c>
      <c r="B65" s="4" t="s">
        <v>95</v>
      </c>
      <c r="C65" s="4" t="s">
        <v>40</v>
      </c>
      <c r="D65" s="5">
        <v>0.5784722222222222</v>
      </c>
      <c r="E65" s="6"/>
      <c r="F65" s="6"/>
      <c r="G65" s="6"/>
      <c r="H65" s="6"/>
      <c r="I65" s="6"/>
      <c r="J65" s="6"/>
      <c r="K65" s="6"/>
      <c r="L65" s="6"/>
      <c r="M65" s="8">
        <f t="shared" si="0"/>
        <v>-0.5784722222222222</v>
      </c>
      <c r="N65" s="8">
        <f>(6-E65-F65-G65-H65-I65-G65)*'[1]Штрафы'!A79+K65*'[1]Штрафы'!E79</f>
        <v>0.75</v>
      </c>
      <c r="O65" s="8" t="s">
        <v>75</v>
      </c>
      <c r="P65" s="6">
        <f t="shared" si="2"/>
        <v>62</v>
      </c>
      <c r="Q65" s="6"/>
      <c r="S65" s="10"/>
      <c r="T65" s="10"/>
      <c r="U65" s="10"/>
    </row>
    <row r="66" spans="1:21" ht="12.75">
      <c r="A66" s="4" t="str">
        <f>'[1]Деды'!A24</f>
        <v>097</v>
      </c>
      <c r="B66" s="6" t="s">
        <v>96</v>
      </c>
      <c r="C66" s="6" t="s">
        <v>42</v>
      </c>
      <c r="D66" s="5">
        <v>0.5777777777777778</v>
      </c>
      <c r="E66" s="6"/>
      <c r="F66" s="6"/>
      <c r="G66" s="6"/>
      <c r="H66" s="6"/>
      <c r="I66" s="6"/>
      <c r="J66" s="6"/>
      <c r="K66" s="6"/>
      <c r="L66" s="6"/>
      <c r="M66" s="8">
        <f t="shared" si="0"/>
        <v>-0.5777777777777778</v>
      </c>
      <c r="N66" s="8">
        <f>(6-E66-F66-G66-H66-I66-G66)*'[1]Штрафы'!A80+K66*'[1]Штрафы'!E80</f>
        <v>0.75</v>
      </c>
      <c r="O66" s="8" t="s">
        <v>75</v>
      </c>
      <c r="P66" s="6">
        <f t="shared" si="2"/>
        <v>63</v>
      </c>
      <c r="Q66" s="6"/>
      <c r="S66" s="10"/>
      <c r="T66" s="10"/>
      <c r="U66" s="10"/>
    </row>
    <row r="67" spans="1:21" ht="12.75">
      <c r="A67" s="4" t="str">
        <f>'[1]Деды'!A15</f>
        <v>111</v>
      </c>
      <c r="B67" s="4" t="s">
        <v>97</v>
      </c>
      <c r="C67" s="4" t="s">
        <v>26</v>
      </c>
      <c r="D67" s="5">
        <v>0.5722222222222222</v>
      </c>
      <c r="E67" s="6"/>
      <c r="F67" s="6"/>
      <c r="G67" s="6"/>
      <c r="H67" s="6"/>
      <c r="I67" s="6"/>
      <c r="J67" s="6"/>
      <c r="K67" s="6"/>
      <c r="L67" s="6"/>
      <c r="M67" s="8">
        <f t="shared" si="0"/>
        <v>-0.5722222222222222</v>
      </c>
      <c r="N67" s="8">
        <f>(6-E67-F67-G67-H67-I67-G67)*'[1]Штрафы'!A81+K67*'[1]Штрафы'!E81</f>
        <v>0.75</v>
      </c>
      <c r="O67" s="8" t="s">
        <v>75</v>
      </c>
      <c r="P67" s="6">
        <f t="shared" si="2"/>
        <v>64</v>
      </c>
      <c r="Q67" s="6"/>
      <c r="S67" s="10"/>
      <c r="T67" s="10"/>
      <c r="U67" s="10"/>
    </row>
    <row r="68" spans="1:21" ht="12.75">
      <c r="A68" s="4" t="str">
        <f>'[1]Деды'!A13</f>
        <v>047</v>
      </c>
      <c r="B68" s="4" t="s">
        <v>98</v>
      </c>
      <c r="C68" s="4" t="s">
        <v>66</v>
      </c>
      <c r="D68" s="5">
        <v>0.5708333333333333</v>
      </c>
      <c r="E68" s="6"/>
      <c r="F68" s="6"/>
      <c r="G68" s="6"/>
      <c r="H68" s="6"/>
      <c r="I68" s="6"/>
      <c r="J68" s="6"/>
      <c r="K68" s="6"/>
      <c r="L68" s="6"/>
      <c r="M68" s="8">
        <f>L68-D68</f>
        <v>-0.5708333333333333</v>
      </c>
      <c r="N68" s="8">
        <f>(6-E68-F68-G68-H68-I68-G68)*'[1]Штрафы'!A82+K68*'[1]Штрафы'!E82</f>
        <v>0.75</v>
      </c>
      <c r="O68" s="8" t="s">
        <v>75</v>
      </c>
      <c r="P68" s="6">
        <f t="shared" si="2"/>
        <v>65</v>
      </c>
      <c r="Q68" s="6"/>
      <c r="S68" s="10"/>
      <c r="T68" s="10"/>
      <c r="U68" s="10"/>
    </row>
    <row r="69" spans="1:21" ht="12.75">
      <c r="A69" s="4" t="str">
        <f>'[1]Деды'!A12</f>
        <v>ОП</v>
      </c>
      <c r="B69" s="4" t="s">
        <v>99</v>
      </c>
      <c r="C69" s="4" t="s">
        <v>23</v>
      </c>
      <c r="D69" s="5">
        <v>0.56875</v>
      </c>
      <c r="E69" s="6"/>
      <c r="F69" s="6"/>
      <c r="G69" s="6"/>
      <c r="H69" s="6"/>
      <c r="I69" s="6"/>
      <c r="J69" s="6"/>
      <c r="K69" s="6"/>
      <c r="L69" s="6"/>
      <c r="M69" s="8">
        <f>L69-D69</f>
        <v>-0.56875</v>
      </c>
      <c r="N69" s="8">
        <f>(6-E69-F69-G69-H69-I69-G69)*'[1]Штрафы'!A83+K69*'[1]Штрафы'!E83</f>
        <v>0.75</v>
      </c>
      <c r="O69" s="8" t="s">
        <v>75</v>
      </c>
      <c r="P69" s="6">
        <f>P68+1</f>
        <v>66</v>
      </c>
      <c r="Q69" s="6"/>
      <c r="S69" s="10"/>
      <c r="T69" s="10"/>
      <c r="U69" s="10"/>
    </row>
    <row r="70" spans="1:21" ht="12.75">
      <c r="A70" s="4" t="str">
        <f>'[1]Деды'!A3</f>
        <v>020</v>
      </c>
      <c r="B70" s="4" t="s">
        <v>100</v>
      </c>
      <c r="C70" s="4" t="s">
        <v>66</v>
      </c>
      <c r="D70" s="5">
        <v>0.5611111111111111</v>
      </c>
      <c r="E70" s="6"/>
      <c r="F70" s="6"/>
      <c r="G70" s="6"/>
      <c r="H70" s="6"/>
      <c r="I70" s="6"/>
      <c r="J70" s="6"/>
      <c r="K70" s="6"/>
      <c r="L70" s="6"/>
      <c r="M70" s="8">
        <f>L70-D70</f>
        <v>-0.5611111111111111</v>
      </c>
      <c r="N70" s="8">
        <f>(6-E70-F70-G70-H70-I70-G70)*'[1]Штрафы'!A84+K70*'[1]Штрафы'!E84</f>
        <v>0.75</v>
      </c>
      <c r="O70" s="8" t="s">
        <v>75</v>
      </c>
      <c r="P70" s="6">
        <f>P69+1</f>
        <v>67</v>
      </c>
      <c r="Q70" s="6"/>
      <c r="S70" s="10"/>
      <c r="T70" s="10"/>
      <c r="U70" s="10"/>
    </row>
    <row r="71" spans="1:21" ht="12.75">
      <c r="A71" s="4" t="str">
        <f>'[1]Деды'!A2</f>
        <v>049</v>
      </c>
      <c r="B71" s="4" t="s">
        <v>101</v>
      </c>
      <c r="C71" s="4" t="s">
        <v>23</v>
      </c>
      <c r="D71" s="5">
        <v>0.5604166666666667</v>
      </c>
      <c r="E71" s="6"/>
      <c r="F71" s="6"/>
      <c r="G71" s="6"/>
      <c r="H71" s="6"/>
      <c r="I71" s="6"/>
      <c r="J71" s="6"/>
      <c r="K71" s="6"/>
      <c r="L71" s="5"/>
      <c r="M71" s="8">
        <f>L71-D71</f>
        <v>-0.5604166666666667</v>
      </c>
      <c r="N71" s="8">
        <f>(6-E71-F71-G71-H71-I71-G71)*'[1]Штрафы'!A85+K71*'[1]Штрафы'!E85</f>
        <v>0.75</v>
      </c>
      <c r="O71" s="8" t="s">
        <v>75</v>
      </c>
      <c r="P71" s="6">
        <f>P70+1</f>
        <v>68</v>
      </c>
      <c r="Q71" s="6"/>
      <c r="S71" s="10"/>
      <c r="T71" s="10"/>
      <c r="U71" s="10"/>
    </row>
    <row r="72" spans="1:17" s="12" customFormat="1" ht="12">
      <c r="A72" s="4" t="s">
        <v>102</v>
      </c>
      <c r="B72" s="4" t="s">
        <v>103</v>
      </c>
      <c r="C72" s="4" t="s">
        <v>59</v>
      </c>
      <c r="D72" s="11" t="s">
        <v>104</v>
      </c>
      <c r="E72" s="4"/>
      <c r="F72" s="4"/>
      <c r="G72" s="4"/>
      <c r="H72" s="4"/>
      <c r="I72" s="4"/>
      <c r="J72" s="4"/>
      <c r="K72" s="4"/>
      <c r="L72" s="4"/>
      <c r="M72" s="8">
        <f>L72-D72</f>
        <v>-0.6020833333333333</v>
      </c>
      <c r="N72" s="8">
        <f>(6-E72-F72-G72-H72-I72-G72)*'[1]Штрафы'!A87+K72*'[1]Штрафы'!E87</f>
        <v>0.75</v>
      </c>
      <c r="O72" s="8" t="s">
        <v>75</v>
      </c>
      <c r="P72" s="6">
        <f>P71+1</f>
        <v>69</v>
      </c>
      <c r="Q72" s="6"/>
    </row>
    <row r="74" spans="1:17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</sheetData>
  <mergeCells count="1">
    <mergeCell ref="A1:Q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Gad</dc:creator>
  <cp:keywords/>
  <dc:description/>
  <cp:lastModifiedBy>Кара</cp:lastModifiedBy>
  <dcterms:created xsi:type="dcterms:W3CDTF">2004-10-05T11:24:47Z</dcterms:created>
  <dcterms:modified xsi:type="dcterms:W3CDTF">2004-10-05T14:40:35Z</dcterms:modified>
  <cp:category/>
  <cp:version/>
  <cp:contentType/>
  <cp:contentStatus/>
</cp:coreProperties>
</file>